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Т-подкл'!$69:$71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Т-подкл'!$72:$74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Т-подкл'!$T$68</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<sst xmlns="http://schemas.openxmlformats.org/spreadsheetml/2006/main" count="15680" uniqueCount="3813">
  <si>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</si>
  <si>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</si>
  <si>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</si>
  <si>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</si>
  <si>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</si>
  <si>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</si>
  <si>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</si>
  <si>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</si>
  <si>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</si>
  <si>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</si>
  <si>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</si>
  <si>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</si>
  <si>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</si>
  <si>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30848754</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</si>
  <si>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</si>
  <si>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</si>
  <si>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</si>
  <si>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</si>
  <si>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</si>
  <si>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</si>
  <si>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</si>
  <si>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</si>
  <si>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</si>
  <si>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</si>
  <si>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</si>
  <si>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</si>
  <si>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</si>
  <si>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</si>
  <si>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</si>
  <si>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</si>
  <si>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</si>
  <si>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</si>
  <si>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</si>
  <si>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</si>
  <si>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</si>
  <si>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</si>
  <si>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</si>
  <si>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</si>
  <si>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</si>
  <si>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</si>
  <si>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</si>
  <si>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307-12/22752-12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</si>
  <si>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</si>
  <si>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</si>
  <si>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</si>
  <si>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</si>
  <si>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</si>
  <si>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</si>
  <si>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</si>
  <si>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</si>
  <si>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</si>
  <si>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</si>
  <si>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</si>
  <si>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</si>
  <si>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</si>
  <si>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</si>
  <si>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</si>
  <si>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</si>
  <si>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</si>
  <si>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</si>
  <si>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</si>
  <si>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</si>
  <si>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</si>
  <si>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</si>
  <si>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</si>
  <si>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</si>
  <si>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</si>
  <si>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</si>
  <si>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</si>
  <si>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</si>
  <si>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 Глазов, ул. Белова, д. 7</t>
  </si>
  <si>
    <t>Фамилия, имя, отчество руководителя</t>
  </si>
  <si>
    <t>Корепанов Игорь Владимирович</t>
  </si>
  <si>
    <t>Ответственный за заполнение формы</t>
  </si>
  <si>
    <t>Фамилия, имя, отчество</t>
  </si>
  <si>
    <t>Семенова Екатерина Александровна</t>
  </si>
  <si>
    <t>Должность</t>
  </si>
  <si>
    <t>Начальник отдела экономики и финансов</t>
  </si>
  <si>
    <t>Контактный телефон</t>
  </si>
  <si>
    <t>8(34141)91855</t>
  </si>
  <si>
    <t>E-mail</t>
  </si>
  <si>
    <t>EkAleSemenova@rosatom.ru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</si>
  <si>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</si>
  <si>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</si>
  <si>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</si>
  <si>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</si>
  <si>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</si>
  <si>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</si>
  <si>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</si>
  <si>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</si>
  <si>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</si>
  <si>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</si>
  <si>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</si>
  <si>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</si>
  <si>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</si>
  <si>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</si>
  <si>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</si>
  <si>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</si>
  <si>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</si>
  <si>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</si>
  <si>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</si>
  <si>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</si>
  <si>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</si>
  <si>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</si>
  <si>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</si>
  <si>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</si>
  <si>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</si>
  <si>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</si>
  <si>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</si>
  <si>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</si>
  <si>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</si>
  <si>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</si>
  <si>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</si>
  <si>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</si>
  <si>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</si>
  <si>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</si>
  <si>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</si>
  <si>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</si>
  <si>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</si>
  <si>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</si>
  <si>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</si>
  <si>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</si>
  <si>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</si>
  <si>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</si>
  <si>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</si>
  <si>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</si>
  <si>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</si>
  <si>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</si>
  <si>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</si>
  <si>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</si>
  <si>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</si>
  <si>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</si>
  <si>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</si>
  <si>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</si>
  <si>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</si>
  <si>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</si>
  <si>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</si>
  <si>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</si>
  <si>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</si>
  <si>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</si>
  <si>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</si>
  <si>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</si>
  <si>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</si>
  <si>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</si>
  <si>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</si>
  <si>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</si>
  <si>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</si>
  <si>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</si>
  <si>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</si>
  <si>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</si>
  <si>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</si>
  <si>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</si>
  <si>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</si>
  <si>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</si>
  <si>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</si>
  <si>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</si>
  <si>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</si>
  <si>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</si>
  <si>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</si>
  <si>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</si>
  <si>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</si>
  <si>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</si>
  <si>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</si>
  <si>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</si>
  <si>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</si>
  <si>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</si>
  <si>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</si>
  <si>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</si>
  <si>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</si>
  <si>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</si>
  <si>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</si>
  <si>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</si>
  <si>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</si>
  <si>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</si>
  <si>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</si>
  <si>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</si>
  <si>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</si>
  <si>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</si>
  <si>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</si>
  <si>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</si>
  <si>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</si>
  <si>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</si>
  <si>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</si>
  <si>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</si>
  <si>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</si>
  <si>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</si>
  <si>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</si>
  <si>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</si>
  <si>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</si>
  <si>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</si>
  <si>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</si>
  <si>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</si>
  <si>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</si>
  <si>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</si>
  <si>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</si>
  <si>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</si>
  <si>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Тариф на подключение (технологическое присоединение) к тепловым сетям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</si>
  <si>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</si>
  <si>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</si>
  <si>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</si>
  <si>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</si>
  <si>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</si>
  <si>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</si>
  <si>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</si>
  <si>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</si>
  <si>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</si>
  <si>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</si>
  <si>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</si>
  <si>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</si>
  <si>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</si>
  <si>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</si>
  <si>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</si>
  <si>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</si>
  <si>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</si>
  <si>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</si>
  <si>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</si>
  <si>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</si>
  <si>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</si>
  <si>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</si>
  <si>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</si>
  <si>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</si>
  <si>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</si>
  <si>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</si>
  <si>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</si>
  <si>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</si>
  <si>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</si>
  <si>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</si>
  <si>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</si>
  <si>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</si>
  <si>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</si>
  <si>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</si>
  <si>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</si>
  <si>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</si>
  <si>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</si>
  <si>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</si>
  <si>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</si>
  <si>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</si>
  <si>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</si>
  <si>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</si>
  <si>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</si>
  <si>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</si>
  <si>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</si>
  <si>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</si>
  <si>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</si>
  <si>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</si>
  <si>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</si>
  <si>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</si>
  <si>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</si>
  <si>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</si>
  <si>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</si>
  <si>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</si>
  <si>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</si>
  <si>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</si>
  <si>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</si>
  <si>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</si>
  <si>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</si>
  <si>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</si>
  <si>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</si>
  <si>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</si>
  <si>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</si>
  <si>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</si>
  <si>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</si>
  <si>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</si>
  <si>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</si>
  <si>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</si>
  <si>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</si>
  <si>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</si>
  <si>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</si>
  <si>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</si>
  <si>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</si>
  <si>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</si>
  <si>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</si>
  <si>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</si>
  <si>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</si>
  <si>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</si>
  <si>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</si>
  <si>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</si>
  <si>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</si>
  <si>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</si>
  <si>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</si>
  <si>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</si>
  <si>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</si>
  <si>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</si>
  <si>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</si>
  <si>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</si>
  <si>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</si>
  <si>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</si>
  <si>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</si>
  <si>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</si>
  <si>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</si>
  <si>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</si>
  <si>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</si>
  <si>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</si>
  <si>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</si>
  <si>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</si>
  <si>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</si>
  <si>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</si>
  <si>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</si>
  <si>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</si>
  <si>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</si>
  <si>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</si>
  <si>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</si>
  <si>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</si>
  <si>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</si>
  <si>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</si>
  <si>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</si>
  <si>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</si>
  <si>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</si>
  <si>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</si>
  <si>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</si>
  <si>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</si>
  <si>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</si>
  <si>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</si>
  <si>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</si>
  <si>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</si>
  <si>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</si>
  <si>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</si>
  <si>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</si>
  <si>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</si>
  <si>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</si>
  <si>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</si>
  <si>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</si>
  <si>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</si>
  <si>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</si>
  <si>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</si>
  <si>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</si>
  <si>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</si>
  <si>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</si>
  <si>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</si>
  <si>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</si>
  <si>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</si>
  <si>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</si>
  <si>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</si>
  <si>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</si>
  <si>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</si>
  <si>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</si>
  <si>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</si>
  <si>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</si>
  <si>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</si>
  <si>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</si>
  <si>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</si>
  <si>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</si>
  <si>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</si>
  <si>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</si>
  <si>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</si>
  <si>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</si>
  <si>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</si>
  <si>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</si>
  <si>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</si>
  <si>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</si>
  <si>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</si>
  <si>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</si>
  <si>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</si>
  <si>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</si>
  <si>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</si>
  <si>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</si>
  <si>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</si>
  <si>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</si>
  <si>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</si>
  <si>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</si>
  <si>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</si>
  <si>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</si>
  <si>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</si>
  <si>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</si>
  <si>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</si>
  <si>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</si>
  <si>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</si>
  <si>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</si>
  <si>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</si>
  <si>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</si>
  <si>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</si>
  <si>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</si>
  <si>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</si>
  <si>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</si>
  <si>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</si>
  <si>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</si>
  <si>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</si>
  <si>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</si>
  <si>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</si>
  <si>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</si>
  <si>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</si>
  <si>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</si>
  <si>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</si>
  <si>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</si>
  <si>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</si>
  <si>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</si>
  <si>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</si>
  <si>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</si>
  <si>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</si>
  <si>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</si>
  <si>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</si>
  <si>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</si>
  <si>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</si>
  <si>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</si>
  <si>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</si>
  <si>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</si>
  <si>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</si>
  <si>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</si>
  <si>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</si>
  <si>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</si>
  <si>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</si>
  <si>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</si>
  <si>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</si>
  <si>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</si>
  <si>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</si>
  <si>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</si>
  <si>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</si>
  <si>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</si>
  <si>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</si>
  <si>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</si>
  <si>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</si>
  <si>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</si>
  <si>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</si>
  <si>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</si>
  <si>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</si>
  <si>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</si>
  <si>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</si>
  <si>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</si>
  <si>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</si>
  <si>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</si>
  <si>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</si>
  <si>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</si>
  <si>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</si>
  <si>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</si>
  <si>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</si>
  <si>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</si>
  <si>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</si>
  <si>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</si>
  <si>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</si>
  <si>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</si>
  <si>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</si>
  <si>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</si>
  <si>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</si>
  <si>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</si>
  <si>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</si>
  <si>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</si>
  <si>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</si>
  <si>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</si>
  <si>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</si>
  <si>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</si>
  <si>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</si>
  <si>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</si>
  <si>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</si>
  <si>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</si>
  <si>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</si>
  <si>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</si>
  <si>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</si>
  <si>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</si>
  <si>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</si>
  <si>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</si>
  <si>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</si>
  <si>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</si>
  <si>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</si>
  <si>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</si>
  <si>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</si>
  <si>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</si>
  <si>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</si>
  <si>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</si>
  <si>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</si>
  <si>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</si>
  <si>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</si>
  <si>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</si>
  <si>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</si>
  <si>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</si>
  <si>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</si>
  <si>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</si>
  <si>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</si>
  <si>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</si>
  <si>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</si>
  <si>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</si>
  <si>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</si>
  <si>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</si>
  <si>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</si>
  <si>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</si>
  <si>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</si>
  <si>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</si>
  <si>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</si>
  <si>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</si>
  <si>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</si>
  <si>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</si>
  <si>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Расходы на проведение мероприятий по подключению объектов заявителя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</si>
  <si>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</si>
  <si>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</si>
  <si>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 xml:space="preserve">Расходы на создание (реконструкцию) тепловых сетей (за исключением создания (реконструкции) тепловых пунктов)от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 
</t>
  </si>
  <si>
    <t>превышает 1,5 Гкал/ч при наличии технической возможности подключения</t>
  </si>
  <si>
    <t>надземная (наземная)</t>
  </si>
  <si>
    <t>50 - 250 мм</t>
  </si>
  <si>
    <t>подземная (канальная)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</si>
  <si>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</si>
  <si>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</si>
  <si>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</si>
  <si>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</si>
  <si>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</si>
  <si>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</si>
  <si>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</si>
  <si>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</si>
  <si>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</si>
  <si>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</si>
  <si>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</si>
  <si>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</si>
  <si>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</si>
  <si>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</si>
  <si>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</si>
  <si>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</si>
  <si>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</si>
  <si>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</si>
  <si>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</si>
  <si>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</si>
  <si>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</si>
  <si>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</si>
  <si>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</si>
  <si>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</si>
  <si>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</si>
  <si>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</si>
  <si>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</si>
  <si>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</si>
  <si>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</si>
  <si>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</si>
  <si>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</si>
  <si>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</si>
  <si>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</si>
  <si>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</si>
  <si>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</si>
  <si>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</si>
  <si>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</si>
  <si>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</si>
  <si>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</si>
  <si>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</si>
  <si>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</si>
  <si>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</si>
  <si>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</si>
  <si>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</si>
  <si>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</si>
  <si>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</si>
  <si>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</si>
  <si>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</si>
  <si>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</si>
  <si>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</si>
  <si>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</si>
  <si>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</si>
  <si>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</si>
  <si>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</si>
  <si>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</si>
  <si>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</si>
  <si>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</si>
  <si>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</si>
  <si>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</si>
  <si>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</si>
  <si>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</si>
  <si>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</si>
  <si>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</si>
  <si>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</si>
  <si>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</si>
  <si>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</si>
  <si>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</si>
  <si>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</si>
  <si>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</si>
  <si>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</si>
  <si>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</si>
  <si>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</si>
  <si>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</si>
  <si>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</si>
  <si>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</si>
  <si>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</si>
  <si>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</si>
  <si>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</si>
  <si>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</si>
  <si>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</si>
  <si>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</si>
  <si>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</si>
  <si>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</si>
  <si>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</si>
  <si>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</si>
  <si>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</si>
  <si>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</si>
  <si>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</si>
  <si>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</si>
  <si>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</si>
  <si>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</si>
  <si>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</si>
  <si>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</si>
  <si>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</si>
  <si>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</si>
  <si>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</si>
  <si>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</si>
  <si>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</si>
  <si>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</si>
  <si>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</si>
  <si>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</si>
  <si>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</si>
  <si>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</si>
  <si>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</si>
  <si>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</si>
  <si>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</si>
  <si>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</si>
  <si>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</si>
  <si>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</si>
  <si>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</si>
  <si>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</si>
  <si>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</si>
  <si>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</si>
  <si>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</si>
  <si>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</si>
  <si>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</si>
  <si>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</si>
  <si>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</si>
  <si>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</si>
  <si>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</si>
  <si>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</si>
  <si>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</si>
  <si>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</si>
  <si>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</si>
  <si>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</si>
  <si>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</si>
  <si>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</si>
  <si>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</si>
  <si>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</si>
  <si>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</si>
  <si>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</si>
  <si>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</si>
  <si>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</si>
  <si>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</si>
  <si>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</si>
  <si>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</si>
  <si>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</si>
  <si>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</si>
  <si>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</si>
  <si>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</si>
  <si>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</si>
  <si>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</si>
  <si>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</si>
  <si>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</si>
  <si>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</si>
  <si>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</si>
  <si>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</si>
  <si>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</si>
  <si>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</si>
  <si>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</si>
  <si>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</si>
  <si>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</si>
  <si>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</si>
  <si>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</si>
  <si>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</si>
  <si>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</si>
  <si>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</si>
  <si>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</si>
  <si>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</si>
  <si>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</si>
  <si>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</si>
  <si>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</si>
  <si>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</si>
  <si>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</si>
  <si>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</si>
  <si>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</si>
  <si>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</si>
  <si>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</si>
  <si>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</si>
  <si>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</si>
  <si>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</si>
  <si>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</si>
  <si>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</si>
  <si>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</si>
  <si>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</si>
  <si>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</si>
  <si>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</si>
  <si>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</si>
  <si>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</si>
  <si>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</si>
  <si>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</si>
  <si>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</si>
  <si>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</si>
  <si>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</si>
  <si>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</si>
  <si>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</si>
  <si>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</si>
  <si>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</si>
  <si>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</si>
  <si>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</si>
  <si>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</si>
  <si>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</si>
  <si>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</si>
  <si>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</si>
  <si>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</si>
  <si>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</si>
  <si>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</si>
  <si>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</si>
  <si>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</si>
  <si>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</si>
  <si>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</si>
  <si>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</si>
  <si>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</si>
  <si>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</si>
  <si>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</si>
  <si>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</si>
  <si>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</si>
  <si>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</si>
  <si>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</si>
  <si>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</si>
  <si>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</si>
  <si>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</si>
  <si>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</si>
  <si>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</si>
  <si>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</si>
  <si>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</si>
  <si>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</si>
  <si>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</si>
  <si>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</si>
  <si>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</si>
  <si>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</si>
  <si>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</si>
  <si>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</si>
  <si>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</si>
  <si>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</si>
  <si>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</si>
  <si>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</si>
  <si>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</si>
  <si>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</si>
  <si>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</si>
  <si>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</si>
  <si>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</si>
  <si>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</si>
  <si>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</si>
  <si>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</si>
  <si>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</si>
  <si>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</si>
  <si>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</si>
  <si>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</si>
  <si>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</si>
  <si>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</si>
  <si>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</si>
  <si>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</si>
  <si>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</si>
  <si>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</si>
  <si>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</si>
  <si>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</si>
  <si>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</si>
  <si>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</si>
  <si>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</si>
  <si>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</si>
  <si>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</si>
  <si>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</si>
  <si>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</si>
  <si>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</si>
  <si>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</si>
  <si>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</si>
  <si>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</si>
  <si>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</si>
  <si>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</si>
  <si>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</si>
  <si>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</si>
  <si>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</si>
  <si>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</si>
  <si>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</si>
  <si>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</si>
  <si>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</si>
  <si>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</si>
  <si>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</si>
  <si>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</si>
  <si>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</si>
  <si>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</si>
  <si>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</si>
  <si>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</si>
  <si>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</si>
  <si>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</si>
  <si>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</si>
  <si>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</si>
  <si>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</si>
  <si>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</si>
  <si>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</si>
  <si>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</si>
  <si>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</si>
  <si>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</si>
  <si>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</si>
  <si>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</si>
  <si>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</si>
  <si>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</si>
  <si>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</si>
  <si>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</si>
  <si>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</si>
  <si>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</si>
  <si>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</si>
  <si>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</si>
  <si>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</si>
  <si>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</si>
  <si>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</si>
  <si>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</si>
  <si>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</si>
  <si>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</si>
  <si>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</si>
  <si>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</si>
  <si>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</si>
  <si>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</si>
  <si>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</si>
  <si>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</si>
  <si>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</si>
  <si>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</si>
  <si>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</si>
  <si>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</si>
  <si>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</si>
  <si>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</si>
  <si>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</si>
  <si>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</si>
  <si>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</si>
  <si>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</si>
  <si>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</si>
  <si>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</si>
  <si>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</si>
  <si>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</si>
  <si>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</si>
  <si>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</si>
  <si>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</si>
  <si>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</si>
  <si>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</si>
  <si>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</si>
  <si>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</si>
  <si>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</si>
  <si>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</si>
  <si>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</si>
  <si>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</si>
  <si>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</si>
  <si>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</si>
  <si>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</si>
  <si>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</si>
  <si>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</si>
  <si>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</si>
  <si>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</si>
  <si>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</si>
  <si>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</si>
  <si>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</si>
  <si>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</si>
  <si>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</si>
  <si>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</si>
  <si>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</si>
  <si>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</si>
  <si>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</si>
  <si>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</si>
  <si>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</si>
  <si>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</si>
  <si>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</si>
  <si>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</si>
  <si>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</si>
  <si>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</si>
  <si>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</si>
  <si>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</si>
  <si>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</si>
  <si>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</si>
  <si>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</si>
  <si>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</si>
  <si>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</si>
  <si>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</si>
  <si>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</si>
  <si>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</si>
  <si>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</si>
  <si>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</si>
  <si>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</si>
  <si>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</si>
  <si>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</si>
  <si>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</si>
  <si>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</si>
  <si>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</si>
  <si>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</si>
  <si>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</si>
  <si>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</si>
  <si>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</si>
  <si>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</si>
  <si>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</si>
  <si>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</si>
  <si>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</si>
  <si>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</si>
  <si>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</si>
  <si>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</si>
  <si>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</si>
  <si>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</si>
  <si>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</si>
  <si>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</si>
  <si>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</si>
  <si>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</si>
  <si>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</si>
  <si>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</si>
  <si>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</si>
  <si>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</si>
  <si>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</si>
  <si>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</si>
  <si>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</si>
  <si>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</si>
  <si>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</si>
  <si>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</si>
  <si>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</si>
  <si>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</si>
  <si>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</si>
  <si>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</si>
  <si>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</si>
  <si>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</si>
  <si>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</si>
  <si>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</si>
  <si>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</si>
  <si>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</si>
  <si>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</si>
  <si>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</si>
  <si>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</si>
  <si>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</si>
  <si>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</si>
  <si>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</si>
  <si>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</si>
  <si>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</si>
  <si>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</si>
  <si>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</si>
  <si>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</si>
  <si>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</si>
  <si>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</si>
  <si>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</si>
  <si>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</si>
  <si>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</si>
  <si>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</si>
  <si>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</si>
  <si>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</si>
  <si>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</si>
  <si>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</si>
  <si>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</si>
  <si>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</si>
  <si>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</si>
  <si>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</si>
  <si>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</si>
  <si>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</si>
  <si>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</si>
  <si>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</si>
  <si>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</si>
  <si>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</si>
  <si>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</si>
  <si>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</si>
  <si>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</si>
  <si>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</si>
  <si>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</si>
  <si>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</si>
  <si>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</si>
  <si>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</si>
  <si>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</si>
  <si>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</si>
  <si>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</si>
  <si>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</si>
  <si>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</si>
  <si>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</si>
  <si>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</si>
  <si>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</si>
  <si>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</si>
  <si>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</si>
  <si>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</si>
  <si>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</si>
  <si>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</si>
  <si>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</si>
  <si>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</si>
  <si>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</si>
  <si>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</si>
  <si>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</si>
  <si>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</si>
  <si>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</si>
  <si>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</si>
  <si>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</si>
  <si>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</si>
  <si>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</si>
  <si>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</si>
  <si>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</si>
  <si>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</si>
  <si>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</si>
  <si>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</si>
  <si>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</si>
  <si>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</si>
  <si>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</si>
  <si>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</si>
  <si>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</si>
  <si>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</si>
  <si>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</si>
  <si>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</si>
  <si>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</si>
  <si>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</si>
  <si>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</si>
  <si>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</si>
  <si>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</si>
  <si>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</si>
  <si>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</si>
  <si>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</si>
  <si>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</si>
  <si>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</si>
  <si>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</si>
  <si>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</si>
  <si>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</si>
  <si>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</si>
  <si>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</si>
  <si>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</si>
  <si>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</si>
  <si>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</si>
  <si>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</si>
  <si>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</si>
  <si>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</si>
  <si>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</si>
  <si>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</si>
  <si>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</si>
  <si>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</si>
  <si>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</si>
  <si>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</si>
  <si>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</si>
  <si>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</si>
  <si>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</si>
  <si>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</si>
  <si>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</si>
  <si>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</si>
  <si>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</si>
  <si>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</si>
  <si>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</si>
  <si>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</si>
  <si>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</si>
  <si>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</si>
  <si>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</si>
  <si>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</si>
  <si>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</si>
  <si>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</si>
  <si>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</si>
  <si>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</si>
  <si>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</si>
  <si>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</si>
  <si>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</si>
  <si>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</si>
  <si>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</si>
  <si>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</si>
  <si>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</si>
  <si>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</si>
  <si>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</si>
  <si>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</si>
  <si>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</si>
  <si>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</si>
  <si>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</si>
  <si>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</si>
  <si>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</si>
  <si>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</si>
  <si>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</si>
  <si>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</si>
  <si>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</si>
  <si>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</si>
  <si>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</si>
  <si>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</si>
  <si>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</si>
  <si>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</si>
  <si>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</si>
  <si>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</si>
  <si>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</si>
  <si>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</si>
  <si>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</si>
  <si>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</si>
  <si>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</si>
  <si>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</si>
  <si>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</si>
  <si>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</si>
  <si>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</si>
  <si>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</si>
  <si>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</si>
  <si>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</si>
  <si>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</si>
  <si>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</si>
  <si>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</si>
  <si>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</si>
  <si>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</si>
  <si>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</si>
  <si>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</si>
  <si>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</si>
  <si>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</si>
  <si>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</si>
  <si>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</si>
  <si>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</si>
  <si>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</si>
  <si>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</si>
  <si>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</si>
  <si>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</si>
  <si>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</si>
  <si>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</si>
  <si>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</si>
  <si>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</si>
  <si>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</si>
  <si>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</si>
  <si>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</si>
  <si>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</si>
  <si>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</si>
  <si>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</si>
  <si>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</si>
  <si>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</si>
  <si>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</si>
  <si>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</si>
  <si>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</si>
  <si>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</si>
  <si>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</si>
  <si>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</si>
  <si>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</si>
  <si>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</si>
  <si>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</si>
  <si>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</si>
  <si>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</si>
  <si>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</si>
  <si>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</si>
  <si>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</si>
  <si>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</si>
  <si>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</si>
  <si>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</si>
  <si>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</si>
  <si>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</si>
  <si>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</si>
  <si>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</si>
  <si>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</si>
  <si>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</si>
  <si>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</si>
  <si>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</si>
  <si>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</si>
  <si>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</si>
  <si>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</si>
  <si>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</si>
  <si>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</si>
  <si>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</si>
  <si>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</si>
  <si>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</si>
  <si>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</si>
  <si>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</si>
  <si>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</si>
  <si>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</si>
  <si>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</si>
  <si>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</si>
  <si>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</si>
  <si>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</si>
  <si>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</si>
  <si>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</si>
  <si>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</si>
  <si>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</si>
  <si>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</si>
  <si>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</si>
  <si>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</si>
  <si>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</si>
  <si>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</si>
  <si>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</si>
  <si>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</si>
  <si>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</si>
  <si>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</si>
  <si>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</si>
  <si>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</si>
  <si>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</si>
  <si>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</si>
  <si>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</si>
  <si>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</si>
  <si>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</si>
  <si>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</si>
  <si>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</si>
  <si>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</si>
  <si>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</si>
  <si>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</si>
  <si>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</si>
  <si>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</si>
  <si>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</si>
  <si>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</si>
  <si>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</si>
  <si>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</si>
  <si>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</si>
  <si>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</si>
  <si>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</si>
  <si>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</si>
  <si>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</si>
  <si>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Единая информационная система</t>
  </si>
  <si>
    <t>http://zakupki.rosatom.ru/?mode=CMSArticle&amp;action=siteview&amp;oid=68&amp;returnurl=&amp;node=af23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</si>
  <si>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</si>
  <si>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План закупок</t>
  </si>
  <si>
    <t>https://regportal-tariff.ru/disclo/get_file?p_guid=52435df2-bc27-4312-b82a-a29fcece545c</t>
  </si>
  <si>
    <t>Итоговые протоколы</t>
  </si>
  <si>
    <t>https://regportal-tariff.ru/disclo/get_file?p_guid=212187a3-d43c-472f-a362-d1f6c4c76104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</si>
  <si>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</si>
  <si>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</si>
  <si>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</si>
  <si>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</si>
  <si>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</si>
  <si>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</si>
  <si>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</si>
  <si>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</si>
  <si>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</si>
  <si>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</si>
  <si>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</si>
  <si>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</si>
  <si>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</si>
  <si>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</si>
  <si>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</si>
  <si>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</si>
  <si>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</si>
  <si>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</si>
  <si>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</si>
  <si>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</si>
  <si>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</si>
  <si>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</si>
  <si>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</si>
  <si>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</si>
  <si>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</si>
  <si>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</si>
  <si>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</si>
  <si>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</si>
  <si>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</si>
  <si>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</si>
  <si>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</si>
  <si>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</si>
  <si>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</si>
  <si>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</si>
  <si>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</si>
  <si>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</si>
  <si>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</si>
  <si>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</si>
  <si>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</si>
  <si>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</si>
  <si>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</si>
  <si>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</si>
  <si>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</si>
  <si>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</si>
  <si>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</si>
  <si>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</si>
  <si>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</si>
  <si>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</si>
  <si>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</si>
  <si>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</si>
  <si>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</si>
  <si>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</si>
  <si>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</si>
  <si>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</si>
  <si>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</si>
  <si>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</si>
  <si>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</si>
  <si>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</si>
  <si>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</si>
  <si>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</si>
  <si>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</si>
  <si>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</si>
  <si>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</si>
  <si>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</si>
  <si>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</si>
  <si>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</si>
  <si>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</si>
  <si>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</si>
  <si>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</si>
  <si>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</si>
  <si>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</si>
  <si>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</si>
  <si>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</si>
  <si>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</si>
  <si>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</si>
  <si>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</si>
  <si>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</si>
  <si>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</si>
  <si>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</si>
  <si>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</si>
  <si>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</si>
  <si>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</si>
  <si>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</si>
  <si>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</si>
  <si>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</si>
  <si>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</si>
  <si>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</si>
  <si>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</si>
  <si>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</si>
  <si>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</si>
  <si>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</si>
  <si>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</si>
  <si>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</si>
  <si>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</si>
  <si>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</si>
  <si>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</si>
  <si>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</si>
  <si>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</si>
  <si>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</si>
  <si>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</si>
  <si>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</si>
  <si>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</si>
  <si>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</si>
  <si>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</si>
  <si>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</si>
  <si>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</si>
  <si>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</si>
  <si>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</si>
  <si>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</si>
  <si>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</si>
  <si>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</si>
  <si>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</si>
  <si>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</si>
  <si>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</si>
  <si>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</si>
  <si>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</si>
  <si>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</si>
  <si>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</si>
  <si>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</si>
  <si>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</si>
  <si>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</si>
  <si>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</si>
  <si>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</si>
  <si>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</si>
  <si>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</si>
  <si>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</si>
  <si>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</si>
  <si>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</si>
  <si>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</si>
  <si>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</si>
  <si>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</si>
  <si>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</si>
  <si>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</si>
  <si>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</si>
  <si>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</si>
  <si>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</si>
  <si>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</si>
  <si>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</si>
  <si>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</si>
  <si>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</si>
  <si>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</si>
  <si>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</si>
  <si>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</si>
  <si>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</si>
  <si>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</si>
  <si>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</si>
  <si>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</si>
  <si>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</si>
  <si>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</si>
  <si>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</si>
  <si>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</si>
  <si>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</si>
  <si>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</si>
  <si>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</si>
  <si>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</si>
  <si>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</si>
  <si>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</si>
  <si>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</si>
  <si>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</si>
  <si>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</si>
  <si>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</si>
  <si>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</si>
  <si>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</si>
  <si>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</si>
  <si>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</si>
  <si>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</si>
  <si>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</si>
  <si>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</si>
  <si>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</si>
  <si>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</si>
  <si>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</si>
  <si>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</si>
  <si>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</si>
  <si>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</si>
  <si>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</si>
  <si>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</si>
  <si>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</si>
  <si>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</si>
  <si>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</si>
  <si>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</si>
  <si>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</si>
  <si>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</si>
  <si>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</si>
  <si>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</si>
  <si>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</si>
  <si>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</si>
  <si>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</si>
  <si>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</si>
  <si>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</si>
  <si>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</si>
  <si>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</si>
  <si>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</si>
  <si>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</si>
  <si>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</si>
  <si>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</si>
  <si>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</si>
  <si>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</si>
  <si>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</si>
  <si>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</si>
  <si>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</si>
  <si>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</si>
  <si>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</si>
  <si>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</si>
  <si>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</si>
  <si>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</si>
  <si>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</si>
  <si>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</si>
  <si>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</si>
  <si>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</si>
  <si>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</si>
  <si>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</si>
  <si>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</si>
  <si>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</si>
  <si>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</si>
  <si>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</si>
  <si>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</si>
  <si>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</si>
  <si>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</si>
  <si>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</si>
  <si>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</si>
  <si>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</si>
  <si>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</si>
  <si>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</si>
  <si>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</si>
  <si>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</si>
  <si>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</si>
  <si>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</si>
  <si>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</si>
  <si>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</si>
  <si>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</si>
  <si>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</si>
  <si>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</si>
  <si>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</si>
  <si>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</si>
  <si>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</si>
  <si>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</si>
  <si>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</si>
  <si>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</si>
  <si>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</si>
  <si>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</si>
  <si>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</si>
  <si>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</si>
  <si>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</si>
  <si>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</si>
  <si>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</si>
  <si>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</si>
  <si>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</si>
  <si>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</si>
  <si>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</si>
  <si>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</si>
  <si>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</si>
  <si>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</si>
  <si>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</si>
  <si>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</si>
  <si>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</si>
  <si>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</si>
  <si>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</si>
  <si>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</si>
  <si>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</si>
  <si>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</si>
  <si>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</si>
  <si>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</si>
  <si>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</si>
  <si>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</si>
  <si>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</si>
  <si>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</si>
  <si>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</si>
  <si>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</si>
  <si>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</si>
  <si>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</si>
  <si>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</si>
  <si>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</si>
  <si>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</si>
  <si>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</si>
  <si>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</si>
  <si>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</si>
  <si>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</si>
  <si>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</si>
  <si>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</si>
  <si>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</si>
  <si>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</si>
  <si>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</si>
  <si>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</si>
  <si>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</si>
  <si>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</si>
  <si>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</si>
  <si>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</si>
  <si>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</si>
  <si>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</si>
  <si>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</si>
  <si>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</si>
  <si>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</si>
  <si>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</si>
  <si>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</si>
  <si>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</si>
  <si>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</si>
  <si>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</si>
  <si>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</si>
  <si>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</si>
  <si>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</si>
  <si>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</si>
  <si>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</si>
  <si>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</si>
  <si>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</si>
  <si>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</si>
  <si>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</si>
  <si>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</si>
  <si>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</si>
  <si>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</si>
  <si>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</si>
  <si>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</si>
  <si>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</si>
  <si>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</si>
  <si>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</si>
  <si>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</si>
  <si>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</si>
  <si>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</si>
  <si>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</si>
  <si>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</si>
  <si>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</si>
  <si>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</si>
  <si>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</si>
  <si>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</si>
  <si>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</si>
  <si>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</si>
  <si>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</si>
  <si>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</si>
  <si>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</si>
  <si>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</si>
  <si>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</si>
  <si>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</si>
  <si>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</si>
  <si>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</si>
  <si>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</si>
  <si>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</si>
  <si>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</si>
  <si>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</si>
  <si>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</si>
  <si>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</si>
  <si>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</si>
  <si>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</si>
  <si>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</si>
  <si>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</si>
  <si>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</si>
  <si>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</si>
  <si>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</si>
  <si>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</si>
  <si>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</si>
  <si>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</si>
  <si>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</si>
  <si>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</si>
  <si>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</si>
  <si>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</si>
  <si>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</si>
  <si>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</si>
  <si>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</si>
  <si>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</si>
  <si>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</si>
  <si>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</si>
  <si>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</si>
  <si>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</si>
  <si>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</si>
  <si>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</si>
  <si>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</si>
  <si>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</si>
  <si>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</si>
  <si>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</si>
  <si>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</si>
  <si>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</si>
  <si>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</si>
  <si>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</si>
  <si>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</si>
  <si>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</si>
  <si>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</si>
  <si>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</si>
  <si>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</si>
  <si>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</si>
  <si>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</si>
  <si>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</si>
  <si>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</si>
  <si>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</si>
  <si>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</si>
  <si>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</si>
  <si>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</si>
  <si>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</si>
  <si>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</si>
  <si>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</si>
  <si>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</si>
  <si>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</si>
  <si>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</si>
  <si>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</si>
  <si>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</si>
  <si>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</si>
  <si>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</si>
  <si>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</si>
  <si>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</si>
  <si>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</si>
  <si>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</si>
  <si>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</si>
  <si>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</si>
  <si>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</si>
  <si>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</si>
  <si>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</si>
  <si>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</si>
  <si>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</si>
  <si>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</si>
  <si>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</si>
  <si>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</si>
  <si>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</si>
  <si>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</si>
  <si>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</si>
  <si>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</si>
  <si>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</si>
  <si>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</si>
  <si>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</si>
  <si>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</si>
  <si>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</si>
  <si>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</si>
  <si>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</si>
  <si>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</si>
  <si>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</si>
  <si>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</si>
  <si>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</si>
  <si>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</si>
  <si>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</si>
  <si>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</si>
  <si>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</si>
  <si>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</si>
  <si>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</si>
  <si>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</si>
  <si>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</si>
  <si>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</si>
  <si>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</si>
  <si>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</si>
  <si>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</si>
  <si>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</si>
  <si>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</si>
  <si>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</si>
  <si>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</si>
  <si>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</si>
  <si>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</si>
  <si>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</si>
  <si>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</si>
  <si>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</si>
  <si>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</si>
  <si>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</si>
  <si>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</si>
  <si>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</si>
  <si>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</si>
  <si>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</si>
  <si>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</si>
  <si>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</si>
  <si>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</si>
  <si>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</si>
  <si>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</si>
  <si>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</si>
  <si>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</si>
  <si>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</si>
  <si>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</si>
  <si>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</si>
  <si>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</si>
  <si>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</si>
  <si>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</si>
  <si>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</si>
  <si>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</si>
  <si>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</si>
  <si>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</si>
  <si>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</si>
  <si>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</si>
  <si>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</si>
  <si>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</si>
  <si>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</si>
  <si>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</si>
  <si>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</si>
  <si>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</si>
  <si>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</si>
  <si>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</si>
  <si>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</si>
  <si>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</si>
  <si>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</si>
  <si>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</si>
  <si>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</si>
  <si>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</si>
  <si>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</si>
  <si>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</si>
  <si>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</si>
  <si>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</si>
  <si>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</si>
  <si>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</si>
  <si>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</si>
  <si>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</si>
  <si>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</si>
  <si>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</si>
  <si>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</si>
  <si>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</si>
  <si>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</si>
  <si>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</si>
  <si>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</si>
  <si>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</si>
  <si>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</si>
  <si>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</si>
  <si>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</si>
  <si>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</si>
  <si>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</si>
  <si>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</si>
  <si>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</si>
  <si>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</si>
  <si>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</si>
  <si>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</si>
  <si>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</si>
  <si>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</si>
  <si>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</si>
  <si>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</si>
  <si>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</si>
  <si>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</si>
  <si>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</si>
  <si>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</si>
  <si>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</si>
  <si>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</si>
  <si>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</si>
  <si>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</si>
  <si>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</si>
  <si>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</si>
  <si>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</si>
  <si>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</si>
  <si>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</si>
  <si>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</si>
  <si>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</si>
  <si>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</si>
  <si>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</si>
  <si>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</si>
  <si>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</si>
  <si>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</si>
  <si>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</si>
  <si>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</si>
  <si>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</si>
  <si>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</si>
  <si>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</si>
  <si>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</si>
  <si>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</si>
  <si>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</si>
  <si>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</si>
  <si>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</si>
  <si>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</si>
  <si>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</si>
  <si>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</si>
  <si>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</si>
  <si>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</si>
  <si>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</si>
  <si>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</si>
  <si>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</si>
  <si>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</si>
  <si>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</si>
  <si>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</si>
  <si>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</si>
  <si>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</si>
  <si>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</si>
  <si>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</si>
  <si>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</si>
  <si>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</si>
  <si>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</si>
  <si>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</si>
  <si>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</si>
  <si>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</si>
  <si>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</si>
  <si>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</si>
  <si>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</si>
  <si>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</si>
  <si>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</si>
  <si>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</si>
  <si>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</si>
  <si>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</si>
  <si>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</si>
  <si>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</si>
  <si>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</si>
  <si>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</si>
  <si>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</si>
  <si>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</si>
  <si>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</si>
  <si>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</si>
  <si>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</si>
  <si>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</si>
  <si>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</si>
  <si>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</si>
  <si>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</si>
  <si>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</si>
  <si>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</si>
  <si>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</si>
  <si>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</si>
  <si>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</si>
  <si>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</si>
  <si>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</si>
  <si>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</si>
  <si>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</si>
  <si>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</si>
  <si>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</si>
  <si>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</si>
  <si>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</si>
  <si>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</si>
  <si>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</si>
  <si>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</si>
  <si>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</si>
  <si>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</si>
  <si>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</si>
  <si>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</si>
  <si>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</si>
  <si>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</si>
  <si>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</si>
  <si>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</si>
  <si>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</si>
  <si>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</si>
  <si>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</si>
  <si>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</si>
  <si>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</si>
  <si>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</si>
  <si>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</si>
  <si>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</si>
  <si>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</si>
  <si>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</si>
  <si>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</si>
  <si>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</si>
  <si>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</si>
  <si>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</si>
  <si>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</si>
  <si>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</si>
  <si>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</si>
  <si>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</si>
  <si>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</si>
  <si>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</si>
  <si>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</si>
  <si>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</si>
  <si>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</si>
  <si>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</si>
  <si>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</si>
  <si>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</si>
  <si>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</si>
  <si>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</si>
  <si>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</si>
  <si>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</si>
  <si>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</si>
  <si>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</si>
  <si>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</si>
  <si>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</si>
  <si>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</si>
  <si>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</si>
  <si>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</si>
  <si>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</si>
  <si>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</si>
  <si>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</si>
  <si>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</si>
  <si>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</si>
  <si>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</si>
  <si>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</si>
  <si>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</si>
  <si>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</si>
  <si>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</si>
  <si>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</si>
  <si>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</si>
  <si>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</si>
  <si>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</si>
  <si>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</si>
  <si>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</si>
  <si>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</si>
  <si>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</si>
  <si>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</si>
  <si>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</si>
  <si>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</si>
  <si>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</si>
  <si>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</si>
  <si>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</si>
  <si>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</si>
  <si>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</si>
  <si>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</si>
  <si>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</si>
  <si>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</si>
  <si>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</si>
  <si>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</si>
  <si>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</si>
  <si>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</si>
  <si>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</si>
  <si>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</si>
  <si>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</si>
  <si>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</si>
  <si>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</si>
  <si>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</si>
  <si>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</si>
  <si>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</si>
  <si>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</si>
  <si>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</si>
  <si>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</si>
  <si>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</si>
  <si>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</si>
  <si>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</si>
  <si>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</si>
  <si>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</si>
  <si>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</si>
  <si>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</si>
  <si>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</si>
  <si>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</si>
  <si>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</si>
  <si>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</si>
  <si>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</si>
  <si>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</si>
  <si>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</si>
  <si>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</si>
  <si>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</si>
  <si>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</si>
  <si>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</si>
  <si>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</si>
  <si>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</si>
  <si>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</si>
  <si>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</si>
  <si>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</si>
  <si>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</si>
  <si>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</si>
  <si>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</si>
  <si>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</si>
  <si>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</si>
  <si>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</si>
  <si>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</si>
  <si>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</si>
  <si>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</si>
  <si>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</si>
  <si>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</si>
  <si>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</si>
  <si>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</si>
  <si>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</si>
  <si>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</si>
  <si>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</si>
  <si>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</si>
  <si>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</si>
  <si>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</si>
  <si>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</si>
  <si>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</si>
  <si>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</si>
  <si>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</si>
  <si>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</si>
  <si>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</si>
  <si>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</si>
  <si>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</si>
  <si>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</si>
  <si>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</si>
  <si>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</si>
  <si>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</si>
  <si>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</si>
  <si>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</si>
  <si>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</si>
  <si>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</si>
  <si>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</si>
  <si>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</si>
  <si>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</si>
  <si>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</si>
  <si>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</si>
  <si>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</si>
  <si>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</si>
  <si>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</si>
  <si>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</si>
  <si>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</si>
  <si>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</si>
  <si>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</si>
  <si>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</si>
  <si>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</si>
  <si>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</si>
  <si>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</si>
  <si>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</si>
  <si>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</si>
  <si>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</si>
  <si>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</si>
  <si>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</si>
  <si>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</si>
  <si>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</si>
  <si>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</si>
  <si>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</si>
  <si>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</si>
  <si>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</si>
  <si>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</si>
  <si>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</si>
  <si>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</si>
  <si>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</si>
  <si>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</si>
  <si>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</si>
  <si>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</si>
  <si>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</si>
  <si>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</si>
  <si>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</si>
  <si>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</si>
  <si>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</si>
  <si>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</si>
  <si>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</si>
  <si>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</si>
  <si>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</si>
  <si>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</si>
  <si>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</si>
  <si>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</si>
  <si>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</si>
  <si>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</si>
  <si>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</si>
  <si>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</si>
  <si>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</si>
  <si>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</si>
  <si>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</si>
  <si>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</si>
  <si>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</si>
  <si>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</si>
  <si>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</si>
  <si>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</si>
  <si>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</si>
  <si>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</si>
  <si>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</si>
  <si>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</si>
  <si>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</si>
  <si>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</si>
  <si>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</si>
  <si>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</si>
  <si>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</si>
  <si>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</si>
  <si>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</si>
  <si>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</si>
  <si>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</si>
  <si>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</si>
  <si>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</si>
  <si>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</si>
  <si>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</si>
  <si>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</si>
  <si>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</si>
  <si>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</si>
  <si>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</si>
  <si>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</si>
  <si>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</si>
  <si>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</si>
  <si>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</si>
  <si>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</si>
  <si>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</si>
  <si>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</si>
  <si>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</si>
  <si>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</si>
  <si>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</si>
  <si>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</si>
  <si>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</si>
  <si>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</si>
  <si>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</si>
  <si>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</si>
  <si>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</si>
  <si>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</si>
  <si>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</si>
  <si>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</si>
  <si>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</si>
  <si>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</si>
  <si>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</si>
  <si>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</si>
  <si>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</si>
  <si>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</si>
  <si>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</si>
  <si>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</si>
  <si>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</si>
  <si>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</si>
  <si>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</si>
  <si>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</si>
  <si>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</si>
  <si>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</si>
  <si>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</si>
  <si>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</si>
  <si>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</si>
  <si>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</si>
  <si>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</si>
  <si>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</si>
  <si>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</si>
  <si>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</si>
  <si>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</si>
  <si>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</si>
  <si>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</si>
  <si>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</si>
  <si>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</si>
  <si>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</si>
  <si>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</si>
  <si>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</si>
  <si>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</si>
  <si>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</si>
  <si>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</si>
  <si>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</si>
  <si>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</si>
  <si>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</si>
  <si>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</si>
  <si>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</si>
  <si>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</si>
  <si>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</si>
  <si>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</si>
  <si>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</si>
  <si>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</si>
  <si>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</si>
  <si>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</si>
  <si>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</si>
  <si>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</si>
  <si>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</si>
  <si>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</si>
  <si>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</si>
  <si>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</si>
  <si>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</si>
  <si>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</si>
  <si>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</si>
  <si>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</si>
  <si>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</si>
  <si>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</si>
  <si>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</si>
  <si>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</si>
  <si>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</si>
  <si>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</si>
  <si>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</si>
  <si>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</si>
  <si>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</si>
  <si>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</si>
  <si>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</si>
  <si>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</si>
  <si>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</si>
  <si>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</si>
  <si>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</si>
  <si>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</si>
  <si>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</si>
  <si>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</si>
  <si>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</si>
  <si>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</si>
  <si>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</si>
  <si>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</si>
  <si>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</si>
  <si>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</si>
  <si>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</si>
  <si>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</si>
  <si>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</si>
  <si>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</si>
  <si>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</si>
  <si>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</si>
  <si>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</si>
  <si>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</si>
  <si>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</si>
  <si>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</si>
  <si>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</si>
  <si>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</si>
  <si>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</si>
  <si>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</si>
  <si>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</si>
  <si>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</si>
  <si>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</si>
  <si>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</si>
  <si>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</si>
  <si>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</si>
  <si>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</si>
  <si>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</si>
  <si>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</si>
  <si>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</si>
  <si>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</si>
  <si>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</si>
  <si>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</si>
  <si>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</si>
  <si>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</si>
  <si>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</si>
  <si>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</si>
  <si>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</si>
  <si>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</si>
  <si>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</si>
  <si>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</si>
  <si>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</si>
  <si>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</si>
  <si>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</si>
  <si>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</si>
  <si>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</si>
  <si>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</si>
  <si>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</si>
  <si>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</si>
  <si>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</si>
  <si>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</si>
  <si>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</si>
  <si>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</si>
  <si>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</si>
  <si>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</si>
  <si>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</si>
  <si>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</si>
  <si>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</si>
  <si>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</si>
  <si>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</si>
  <si>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</si>
  <si>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</si>
  <si>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</si>
  <si>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</si>
  <si>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</si>
  <si>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</si>
  <si>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</si>
  <si>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</si>
  <si>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</si>
  <si>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</si>
  <si>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</si>
  <si>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</si>
  <si>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</si>
  <si>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</si>
  <si>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</si>
  <si>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</si>
  <si>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</si>
  <si>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</si>
  <si>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</si>
  <si>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</si>
  <si>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</si>
  <si>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</si>
  <si>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</si>
  <si>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</si>
  <si>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</si>
  <si>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</si>
  <si>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</si>
  <si>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</si>
  <si>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</si>
  <si>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</si>
  <si>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</si>
  <si>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</si>
  <si>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</si>
  <si>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</si>
  <si>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</si>
  <si>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</si>
  <si>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</si>
  <si>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</si>
  <si>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</si>
  <si>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</si>
  <si>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</si>
  <si>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</si>
  <si>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</si>
  <si>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</si>
  <si>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</si>
  <si>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</si>
  <si>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</si>
  <si>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</si>
  <si>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</si>
  <si>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</si>
  <si>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</si>
  <si>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</si>
  <si>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</si>
  <si>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</si>
  <si>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</si>
  <si>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</si>
  <si>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</si>
  <si>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</si>
  <si>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</si>
  <si>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</si>
  <si>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</si>
  <si>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</si>
  <si>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</si>
  <si>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</si>
  <si>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</si>
  <si>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</si>
  <si>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</si>
  <si>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</si>
  <si>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</si>
  <si>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</si>
  <si>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</si>
  <si>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</si>
  <si>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</si>
  <si>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</si>
  <si>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</si>
  <si>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</si>
  <si>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</si>
  <si>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</si>
  <si>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</si>
  <si>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</si>
  <si>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</si>
  <si>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</si>
  <si>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</si>
  <si>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</si>
  <si>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</si>
  <si>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</si>
  <si>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</si>
  <si>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</si>
  <si>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</si>
  <si>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</si>
  <si>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</si>
  <si>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</si>
  <si>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</si>
  <si>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</si>
  <si>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</si>
  <si>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</si>
  <si>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</si>
  <si>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</si>
  <si>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</si>
  <si>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</si>
  <si>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</si>
  <si>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</si>
  <si>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</si>
  <si>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</si>
  <si>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</si>
  <si>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</si>
  <si>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</si>
  <si>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</si>
  <si>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</si>
  <si>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</si>
  <si>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</si>
  <si>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</si>
  <si>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</si>
  <si>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</si>
  <si>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</si>
  <si>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</si>
  <si>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</si>
  <si>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</si>
  <si>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</si>
  <si>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</si>
  <si>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</si>
  <si>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</si>
  <si>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</si>
  <si>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</si>
  <si>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</si>
  <si>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</si>
  <si>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</si>
  <si>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</si>
  <si>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</si>
  <si>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</si>
  <si>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</si>
  <si>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</si>
  <si>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</si>
  <si>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</si>
  <si>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</si>
  <si>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</si>
  <si>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</si>
  <si>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</si>
  <si>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</si>
  <si>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</si>
  <si>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</si>
  <si>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</si>
  <si>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</si>
  <si>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</si>
  <si>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</si>
  <si>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</si>
  <si>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</si>
  <si>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</si>
  <si>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</si>
  <si>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</si>
  <si>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</si>
  <si>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</si>
  <si>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</si>
  <si>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</si>
  <si>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</si>
  <si>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</si>
  <si>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</si>
  <si>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</si>
  <si>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</si>
  <si>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</si>
  <si>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</si>
  <si>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</si>
  <si>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</si>
  <si>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</si>
  <si>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</si>
  <si>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</si>
  <si>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</si>
  <si>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</si>
  <si>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</si>
  <si>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</si>
  <si>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</si>
  <si>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</si>
  <si>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</si>
  <si>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</si>
  <si>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</si>
  <si>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</si>
  <si>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</si>
  <si>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</si>
  <si>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</si>
  <si>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</si>
  <si>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</si>
  <si>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</si>
  <si>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</si>
  <si>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</si>
  <si>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</si>
  <si>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</si>
  <si>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</si>
  <si>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</si>
  <si>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</si>
  <si>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</si>
  <si>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</si>
  <si>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</si>
  <si>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</si>
  <si>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</si>
  <si>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</si>
  <si>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</si>
  <si>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</si>
  <si>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</si>
  <si>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</si>
  <si>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</si>
  <si>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</si>
  <si>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</si>
  <si>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</si>
  <si>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</si>
  <si>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</si>
  <si>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</si>
  <si>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</si>
  <si>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</si>
  <si>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</si>
  <si>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</si>
  <si>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</si>
  <si>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</si>
  <si>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</si>
  <si>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</si>
  <si>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</si>
  <si>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</si>
  <si>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</si>
  <si>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</si>
  <si>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</si>
  <si>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</si>
  <si>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</si>
  <si>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</si>
  <si>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</si>
  <si>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</si>
  <si>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</si>
  <si>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</si>
  <si>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</si>
  <si>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</si>
  <si>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</si>
  <si>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</si>
  <si>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</si>
  <si>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</si>
  <si>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</si>
  <si>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</si>
  <si>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</si>
  <si>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</si>
  <si>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</si>
  <si>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</si>
  <si>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</si>
  <si>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</si>
  <si>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</si>
  <si>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</si>
  <si>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</si>
  <si>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</si>
  <si>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</si>
  <si>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</si>
  <si>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</si>
  <si>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</si>
  <si>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</si>
  <si>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</si>
  <si>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</si>
  <si>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</si>
  <si>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</si>
  <si>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</si>
  <si>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</si>
  <si>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</si>
  <si>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</si>
  <si>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</si>
  <si>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</si>
  <si>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</si>
  <si>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</si>
  <si>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</si>
  <si>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</si>
  <si>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</si>
  <si>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</si>
  <si>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</si>
  <si>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</si>
  <si>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</si>
  <si>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</si>
  <si>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</si>
  <si>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</si>
  <si>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</si>
  <si>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</si>
  <si>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</si>
  <si>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</si>
  <si>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</si>
  <si>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</si>
  <si>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</si>
  <si>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</si>
  <si>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</si>
  <si>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</si>
  <si>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</si>
  <si>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</si>
  <si>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</si>
  <si>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</si>
  <si>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</si>
  <si>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</si>
  <si>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</si>
  <si>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</si>
  <si>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</si>
  <si>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</si>
  <si>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</si>
  <si>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</si>
  <si>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</si>
  <si>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</si>
  <si>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</si>
  <si>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</si>
  <si>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</si>
  <si>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</si>
  <si>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</si>
  <si>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</si>
  <si>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</si>
  <si>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</si>
  <si>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</si>
  <si>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</si>
  <si>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</si>
  <si>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</si>
  <si>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</si>
  <si>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</si>
  <si>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</si>
  <si>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</si>
  <si>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</si>
  <si>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</si>
  <si>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</si>
  <si>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</si>
  <si>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</si>
  <si>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</si>
  <si>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</si>
  <si>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</si>
  <si>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</si>
  <si>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</si>
  <si>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</si>
  <si>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</si>
  <si>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</si>
  <si>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</si>
  <si>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</si>
  <si>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</si>
  <si>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</si>
  <si>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</si>
  <si>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</si>
  <si>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</si>
  <si>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</si>
  <si>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</si>
  <si>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</si>
  <si>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</si>
  <si>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</si>
  <si>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</si>
  <si>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</si>
  <si>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</si>
  <si>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</si>
  <si>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</si>
  <si>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</si>
  <si>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</si>
  <si>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</si>
  <si>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</si>
  <si>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</si>
  <si>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</si>
  <si>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</si>
  <si>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</si>
  <si>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</si>
  <si>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</si>
  <si>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</si>
  <si>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</si>
  <si>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</si>
  <si>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</si>
  <si>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</si>
  <si>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</si>
  <si>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</si>
  <si>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</si>
  <si>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</si>
  <si>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</si>
  <si>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</si>
  <si>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</si>
  <si>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</si>
  <si>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</si>
  <si>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</si>
  <si>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</si>
  <si>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</si>
  <si>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</si>
  <si>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</si>
  <si>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</si>
  <si>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</si>
  <si>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</si>
  <si>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</si>
  <si>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</si>
  <si>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</si>
  <si>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</si>
  <si>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</si>
  <si>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</si>
  <si>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</si>
  <si>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</si>
  <si>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</si>
  <si>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</si>
  <si>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</si>
  <si>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</si>
  <si>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</si>
  <si>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</si>
  <si>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</si>
  <si>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</si>
  <si>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</si>
  <si>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</si>
  <si>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</si>
  <si>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</si>
  <si>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</si>
  <si>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</si>
  <si>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</si>
  <si>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</si>
  <si>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</si>
  <si>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</si>
  <si>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</si>
  <si>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</si>
  <si>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</si>
  <si>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</si>
  <si>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</si>
  <si>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</si>
  <si>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</si>
  <si>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</si>
  <si>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</si>
  <si>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</si>
  <si>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</si>
  <si>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</si>
  <si>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</si>
  <si>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</si>
  <si>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</si>
  <si>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</si>
  <si>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</si>
  <si>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</si>
  <si>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</si>
  <si>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</si>
  <si>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</si>
  <si>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</si>
  <si>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</si>
  <si>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</si>
  <si>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</si>
  <si>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</si>
  <si>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</si>
  <si>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</si>
  <si>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</si>
  <si>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</si>
  <si>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</si>
  <si>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</si>
  <si>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</si>
  <si>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</si>
  <si>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</si>
  <si>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</si>
  <si>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</si>
  <si>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</si>
  <si>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</si>
  <si>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</si>
  <si>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</si>
  <si>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</si>
  <si>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</si>
  <si>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</si>
  <si>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</si>
  <si>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</si>
  <si>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</si>
  <si>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</si>
  <si>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</si>
  <si>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</si>
  <si>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</si>
  <si>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</si>
  <si>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</si>
  <si>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</si>
  <si>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</si>
  <si>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</si>
  <si>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</si>
  <si>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</si>
  <si>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</si>
  <si>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</si>
  <si>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</si>
  <si>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</si>
  <si>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</si>
  <si>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</si>
  <si>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</si>
  <si>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</si>
  <si>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</si>
  <si>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</si>
  <si>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</si>
  <si>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</si>
  <si>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</si>
  <si>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</si>
  <si>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</si>
  <si>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</si>
  <si>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</si>
  <si>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</si>
  <si>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</si>
  <si>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</si>
  <si>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</si>
  <si>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</si>
  <si>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</si>
  <si>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</si>
  <si>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</si>
  <si>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</si>
  <si>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</si>
  <si>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</si>
  <si>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</si>
  <si>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</si>
  <si>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</si>
  <si>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</si>
  <si>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</si>
  <si>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</si>
  <si>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</si>
  <si>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</si>
  <si>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</si>
  <si>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</si>
  <si>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</si>
  <si>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</si>
  <si>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</si>
  <si>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</si>
  <si>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</si>
  <si>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</si>
  <si>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</si>
  <si>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</si>
  <si>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</si>
  <si>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</si>
  <si>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</si>
  <si>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</si>
  <si>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</si>
  <si>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</si>
  <si>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</si>
  <si>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</si>
  <si>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</si>
  <si>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</si>
  <si>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</si>
  <si>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</si>
  <si>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</si>
  <si>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</si>
  <si>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</si>
  <si>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</si>
  <si>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</si>
  <si>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</si>
  <si>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</si>
  <si>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</si>
  <si>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</si>
  <si>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</si>
  <si>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</si>
  <si>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</si>
  <si>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</si>
  <si>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</si>
  <si>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</si>
  <si>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</si>
  <si>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</si>
  <si>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</si>
  <si>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</si>
  <si>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</si>
  <si>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</si>
  <si>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</si>
  <si>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</si>
  <si>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</si>
  <si>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</si>
  <si>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</si>
  <si>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</si>
  <si>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</si>
  <si>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</si>
  <si>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</si>
  <si>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</si>
  <si>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</si>
  <si>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</si>
  <si>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</si>
  <si>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</si>
  <si>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</si>
  <si>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</si>
  <si>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</si>
  <si>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</si>
  <si>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</si>
  <si>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</si>
  <si>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</si>
  <si>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</si>
  <si>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</si>
  <si>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</si>
  <si>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</si>
  <si>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</si>
  <si>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</si>
  <si>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</si>
  <si>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</si>
  <si>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</si>
  <si>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</si>
  <si>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</si>
  <si>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</si>
  <si>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</si>
  <si>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</si>
  <si>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</si>
  <si>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</si>
  <si>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</si>
  <si>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</si>
  <si>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</si>
  <si>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</si>
  <si>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</si>
  <si>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</si>
  <si>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</si>
  <si>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</si>
  <si>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</si>
  <si>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</si>
  <si>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</si>
  <si>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</si>
  <si>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</si>
  <si>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</si>
  <si>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</si>
  <si>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</si>
  <si>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</si>
  <si>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</si>
  <si>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</si>
  <si>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</si>
  <si>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</si>
  <si>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</si>
  <si>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31338993</t>
  </si>
  <si>
    <t>ООО "Республиканская тепловая компания"</t>
  </si>
  <si>
    <t>1831181125</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</si>
  <si>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</si>
  <si>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</si>
  <si>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</si>
  <si>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</si>
  <si>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</si>
  <si>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</si>
  <si>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</si>
  <si>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</si>
  <si>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</si>
  <si>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</si>
  <si>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</si>
  <si>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</si>
  <si>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</si>
  <si>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</si>
  <si>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</si>
  <si>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</si>
  <si>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</si>
  <si>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</si>
  <si>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</si>
  <si>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</si>
  <si>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</si>
  <si>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</si>
  <si>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</si>
  <si>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</si>
  <si>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</si>
  <si>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</si>
  <si>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</si>
  <si>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</si>
  <si>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</si>
  <si>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</si>
  <si>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</si>
  <si>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</si>
  <si>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</si>
  <si>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</si>
  <si>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</si>
  <si>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</si>
  <si>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</si>
  <si>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</si>
  <si>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</si>
  <si>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</si>
  <si>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</si>
  <si>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</si>
  <si>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</si>
  <si>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</si>
  <si>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</si>
  <si>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</si>
  <si>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</si>
  <si>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</si>
  <si>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</si>
  <si>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</si>
  <si>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</si>
  <si>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</si>
  <si>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</si>
  <si>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</si>
  <si>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</si>
  <si>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</si>
  <si>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</si>
  <si>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</si>
  <si>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</si>
  <si>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</si>
  <si>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</si>
  <si>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</si>
  <si>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</si>
  <si>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</si>
  <si>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</si>
  <si>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</si>
  <si>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</si>
  <si>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</si>
  <si>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</si>
  <si>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</si>
  <si>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</si>
  <si>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</si>
  <si>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</si>
  <si>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</si>
  <si>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</si>
  <si>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</si>
  <si>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</si>
  <si>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</si>
  <si>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</si>
  <si>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</si>
  <si>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</si>
  <si>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</si>
  <si>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</si>
  <si>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</si>
  <si>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</si>
  <si>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</si>
  <si>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</si>
  <si>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</si>
  <si>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</si>
  <si>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</si>
  <si>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</si>
  <si>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</si>
  <si>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</si>
  <si>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</si>
  <si>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</si>
  <si>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</si>
  <si>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</si>
  <si>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</si>
  <si>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</si>
  <si>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</si>
  <si>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</si>
  <si>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</si>
  <si>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</si>
  <si>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</si>
  <si>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</si>
  <si>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</si>
  <si>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</si>
  <si>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</si>
  <si>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</si>
  <si>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</si>
  <si>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</si>
  <si>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</si>
  <si>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</si>
  <si>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</si>
  <si>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</si>
  <si>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</si>
  <si>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</si>
  <si>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</si>
  <si>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</si>
  <si>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</si>
  <si>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</si>
  <si>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</si>
  <si>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</si>
  <si>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</si>
  <si>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</si>
  <si>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</si>
  <si>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</si>
  <si>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</si>
  <si>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</si>
  <si>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</si>
  <si>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</si>
  <si>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</si>
  <si>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</si>
  <si>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</si>
  <si>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</si>
  <si>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</si>
  <si>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</si>
  <si>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</si>
  <si>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</si>
  <si>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</si>
  <si>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</si>
  <si>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</si>
  <si>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</si>
  <si>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</si>
  <si>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</si>
  <si>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</si>
  <si>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</si>
  <si>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</si>
  <si>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</si>
  <si>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</si>
  <si>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</si>
  <si>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</si>
  <si>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</si>
  <si>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</si>
  <si>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</si>
  <si>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</si>
  <si>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</si>
  <si>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</si>
  <si>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</si>
  <si>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</si>
  <si>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</si>
  <si>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</si>
  <si>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</si>
  <si>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</si>
  <si>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</si>
  <si>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</si>
  <si>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</si>
  <si>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</si>
  <si>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</si>
  <si>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</si>
  <si>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</si>
  <si>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</si>
  <si>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</si>
  <si>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</si>
  <si>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</si>
  <si>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</si>
  <si>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</si>
  <si>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</si>
  <si>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</si>
  <si>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</si>
  <si>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</si>
  <si>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</si>
  <si>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</si>
  <si>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</si>
  <si>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</si>
  <si>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</si>
  <si>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</si>
  <si>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</si>
  <si>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</si>
  <si>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</si>
  <si>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</si>
  <si>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</si>
  <si>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</si>
  <si>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</si>
  <si>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</si>
  <si>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</si>
  <si>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</si>
  <si>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</si>
  <si>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</si>
  <si>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</si>
  <si>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</si>
  <si>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</si>
  <si>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</si>
  <si>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</si>
  <si>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</si>
  <si>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</si>
  <si>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</si>
  <si>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</si>
  <si>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</si>
  <si>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</si>
  <si>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</si>
  <si>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</si>
  <si>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</si>
  <si>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</si>
  <si>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</si>
  <si>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</si>
  <si>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</si>
  <si>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</si>
  <si>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</si>
  <si>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</si>
  <si>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</si>
  <si>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</si>
  <si>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</si>
  <si>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</si>
  <si>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</si>
  <si>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</si>
  <si>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</si>
  <si>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</si>
  <si>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</si>
  <si>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</si>
  <si>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</si>
  <si>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</si>
  <si>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</si>
  <si>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</si>
  <si>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</si>
  <si>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</si>
  <si>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</si>
  <si>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</si>
  <si>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</si>
  <si>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</si>
  <si>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</si>
  <si>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</si>
  <si>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</si>
  <si>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</si>
  <si>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</si>
  <si>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</si>
  <si>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</si>
  <si>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</si>
  <si>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</si>
  <si>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</si>
  <si>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</si>
  <si>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</si>
  <si>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</si>
  <si>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</si>
  <si>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</si>
  <si>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</si>
  <si>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</si>
  <si>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</si>
  <si>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</si>
  <si>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</si>
  <si>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</si>
  <si>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</si>
  <si>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</si>
  <si>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</si>
  <si>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</si>
  <si>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</si>
  <si>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</si>
  <si>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</si>
  <si>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</si>
  <si>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</si>
  <si>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</si>
  <si>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</si>
  <si>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</si>
  <si>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</si>
  <si>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</si>
  <si>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</si>
  <si>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</si>
  <si>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</si>
  <si>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</si>
  <si>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</si>
  <si>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</si>
  <si>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</si>
  <si>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</si>
  <si>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</si>
  <si>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</si>
  <si>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</si>
  <si>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</si>
  <si>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</si>
  <si>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</si>
  <si>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</si>
  <si>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</si>
  <si>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</si>
  <si>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</si>
  <si>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</si>
  <si>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</si>
  <si>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</si>
  <si>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</si>
  <si>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</si>
  <si>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</si>
  <si>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</si>
  <si>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</si>
  <si>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</si>
  <si>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</si>
  <si>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</si>
  <si>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</si>
  <si>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</si>
  <si>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</si>
  <si>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</si>
  <si>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</si>
  <si>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</si>
  <si>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</si>
  <si>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</si>
  <si>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</si>
  <si>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</si>
  <si>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</si>
  <si>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</si>
  <si>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</si>
  <si>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</si>
  <si>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</si>
  <si>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</si>
  <si>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</si>
  <si>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</si>
  <si>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</si>
  <si>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</si>
  <si>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</si>
  <si>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</si>
  <si>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</si>
  <si>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</si>
  <si>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</si>
  <si>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</si>
  <si>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</si>
  <si>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</si>
  <si>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</si>
  <si>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</si>
  <si>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</si>
  <si>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</si>
  <si>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</si>
  <si>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</si>
  <si>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</si>
  <si>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</si>
  <si>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</si>
  <si>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</si>
  <si>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</si>
  <si>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</si>
  <si>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</si>
  <si>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</si>
  <si>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</si>
  <si>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</si>
  <si>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</si>
  <si>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</si>
  <si>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</si>
  <si>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</si>
  <si>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</si>
  <si>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</si>
  <si>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</si>
  <si>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</si>
  <si>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</si>
  <si>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</si>
  <si>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</si>
  <si>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</si>
  <si>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</si>
  <si>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</si>
  <si>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</si>
  <si>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</si>
  <si>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</si>
  <si>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</si>
  <si>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</si>
  <si>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</si>
  <si>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</si>
  <si>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</si>
  <si>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</si>
  <si>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</si>
  <si>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</si>
  <si>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</si>
  <si>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</si>
  <si>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</si>
  <si>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</si>
  <si>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</si>
  <si>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</si>
  <si>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</si>
  <si>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</si>
  <si>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</si>
  <si>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</si>
  <si>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</si>
  <si>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</si>
  <si>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</si>
  <si>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</si>
  <si>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</si>
  <si>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</si>
  <si>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</si>
  <si>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</si>
  <si>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</si>
  <si>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</si>
  <si>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</si>
  <si>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</si>
  <si>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</si>
  <si>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</si>
  <si>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</si>
  <si>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</si>
  <si>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</si>
  <si>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</si>
  <si>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</si>
  <si>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</si>
  <si>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</si>
  <si>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</si>
  <si>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</si>
  <si>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</si>
  <si>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</si>
  <si>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</si>
  <si>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</si>
  <si>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</si>
  <si>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</si>
  <si>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</si>
  <si>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</si>
  <si>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</si>
  <si>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</si>
  <si>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</si>
  <si>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</si>
  <si>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</si>
  <si>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</si>
  <si>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</si>
  <si>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</si>
  <si>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</si>
  <si>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</si>
  <si>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</si>
  <si>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</si>
  <si>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</si>
  <si>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</si>
  <si>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</si>
  <si>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</si>
  <si>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</si>
  <si>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</si>
  <si>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</si>
  <si>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</si>
  <si>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</si>
  <si>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</si>
  <si>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</si>
  <si>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</si>
  <si>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</si>
  <si>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</si>
  <si>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</si>
  <si>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</si>
  <si>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</si>
  <si>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</si>
  <si>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</si>
  <si>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</si>
  <si>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</si>
  <si>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</si>
  <si>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</si>
  <si>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</si>
  <si>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</si>
  <si>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</si>
  <si>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</si>
  <si>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</si>
  <si>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</si>
  <si>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</si>
  <si>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</si>
  <si>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</si>
  <si>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</si>
  <si>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</si>
  <si>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</si>
  <si>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</si>
  <si>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</si>
  <si>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</si>
  <si>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</si>
  <si>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</si>
  <si>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</si>
  <si>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</si>
  <si>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</si>
  <si>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</si>
  <si>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</si>
  <si>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</si>
  <si>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</si>
  <si>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</si>
  <si>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</si>
  <si>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</si>
  <si>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</si>
  <si>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</si>
  <si>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</si>
  <si>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</si>
  <si>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</si>
  <si>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</si>
  <si>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</si>
  <si>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</si>
  <si>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</si>
  <si>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</si>
  <si>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</si>
  <si>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</si>
  <si>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</si>
  <si>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</si>
  <si>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</si>
  <si>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</si>
  <si>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</si>
  <si>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</si>
  <si>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</si>
  <si>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</si>
  <si>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</si>
  <si>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</si>
  <si>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</si>
  <si>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</si>
  <si>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</si>
  <si>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</si>
  <si>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</si>
  <si>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</si>
  <si>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</si>
  <si>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</si>
  <si>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</si>
  <si>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</si>
  <si>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</si>
  <si>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</si>
  <si>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</si>
  <si>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</si>
  <si>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</si>
  <si>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</si>
  <si>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</si>
  <si>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</si>
  <si>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</si>
  <si>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</si>
  <si>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</si>
  <si>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</si>
  <si>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</si>
  <si>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</si>
  <si>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</si>
  <si>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</si>
  <si>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</si>
  <si>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</si>
  <si>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</si>
  <si>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</si>
  <si>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</si>
  <si>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</si>
  <si>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</si>
  <si>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</si>
  <si>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</si>
  <si>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</si>
  <si>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</si>
  <si>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</si>
  <si>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</si>
  <si>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</si>
  <si>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</si>
  <si>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</si>
  <si>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</si>
  <si>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</si>
  <si>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</si>
  <si>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</si>
  <si>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</si>
  <si>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</si>
  <si>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</si>
  <si>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</si>
  <si>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</si>
  <si>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</si>
  <si>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</si>
  <si>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</si>
  <si>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</si>
  <si>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</si>
  <si>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</si>
  <si>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</si>
  <si>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</si>
  <si>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</si>
  <si>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</si>
  <si>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</si>
  <si>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</si>
  <si>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</si>
  <si>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</si>
  <si>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</si>
  <si>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</si>
  <si>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</si>
  <si>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</si>
  <si>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</si>
  <si>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</si>
  <si>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</si>
  <si>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</si>
  <si>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</si>
  <si>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</si>
  <si>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</si>
  <si>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</si>
  <si>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</si>
  <si>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</si>
  <si>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</si>
  <si>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</si>
  <si>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</si>
  <si>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</si>
  <si>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</si>
  <si>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</si>
  <si>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</si>
  <si>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</si>
  <si>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</si>
  <si>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</si>
  <si>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</si>
  <si>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</si>
  <si>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</si>
  <si>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</si>
  <si>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</si>
  <si>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</si>
  <si>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</si>
  <si>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</si>
  <si>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</si>
  <si>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</si>
  <si>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</si>
  <si>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</si>
  <si>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</si>
  <si>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</si>
  <si>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</si>
  <si>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</si>
  <si>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</si>
  <si>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</si>
  <si>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</si>
  <si>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</si>
  <si>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</si>
  <si>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</si>
  <si>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</si>
  <si>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</si>
  <si>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</si>
  <si>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</si>
  <si>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</si>
  <si>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</si>
  <si>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</si>
  <si>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</si>
  <si>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</si>
  <si>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</si>
  <si>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</si>
  <si>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</si>
  <si>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</si>
  <si>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</si>
  <si>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</si>
  <si>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</si>
  <si>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</si>
  <si>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</si>
  <si>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</si>
  <si>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</si>
  <si>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</si>
  <si>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</si>
  <si>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</si>
  <si>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</si>
  <si>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</si>
  <si>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</si>
  <si>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</si>
  <si>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</si>
  <si>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</si>
  <si>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</si>
  <si>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</si>
  <si>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</si>
  <si>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</si>
  <si>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</si>
  <si>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</si>
  <si>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</si>
  <si>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</si>
  <si>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</si>
  <si>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</si>
  <si>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</si>
  <si>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</si>
  <si>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</si>
  <si>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</si>
  <si>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</si>
  <si>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</si>
  <si>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</si>
  <si>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</si>
  <si>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</si>
  <si>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</si>
  <si>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</si>
  <si>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</si>
  <si>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</si>
  <si>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</si>
  <si>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</si>
  <si>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</si>
  <si>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</si>
  <si>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</si>
  <si>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</si>
  <si>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</si>
  <si>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</si>
  <si>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</si>
  <si>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</si>
  <si>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</si>
  <si>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</si>
  <si>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</si>
  <si>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</si>
  <si>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</si>
  <si>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</si>
  <si>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</si>
  <si>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</si>
  <si>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</si>
  <si>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</si>
  <si>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</si>
  <si>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</si>
  <si>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</si>
  <si>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</si>
  <si>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</si>
  <si>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</si>
  <si>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</si>
  <si>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</si>
  <si>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</si>
  <si>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</si>
  <si>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</si>
  <si>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</si>
  <si>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</si>
  <si>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</si>
  <si>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</si>
  <si>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</si>
  <si>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</si>
  <si>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</si>
  <si>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</si>
  <si>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</si>
  <si>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</si>
  <si>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</si>
  <si>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</si>
  <si>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</si>
  <si>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</si>
  <si>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</si>
  <si>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</si>
  <si>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</si>
  <si>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</si>
  <si>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</si>
  <si>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</si>
  <si>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</si>
  <si>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</si>
  <si>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</si>
  <si>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</si>
  <si>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</si>
  <si>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</si>
  <si>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</si>
  <si>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</si>
  <si>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</si>
  <si>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</si>
  <si>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</si>
  <si>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</si>
  <si>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</si>
  <si>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</si>
  <si>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</si>
  <si>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</si>
  <si>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</si>
  <si>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</si>
  <si>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</si>
  <si>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</si>
  <si>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</si>
  <si>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</si>
  <si>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</si>
  <si>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</si>
  <si>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</si>
  <si>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</si>
  <si>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</si>
  <si>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</si>
  <si>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</si>
  <si>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</si>
  <si>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</si>
  <si>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</si>
  <si>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</si>
  <si>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</si>
  <si>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</si>
  <si>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</si>
  <si>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</si>
  <si>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</si>
  <si>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</si>
  <si>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</si>
  <si>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</si>
  <si>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</si>
  <si>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</si>
  <si>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</si>
  <si>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</si>
  <si>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</si>
  <si>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</si>
  <si>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</si>
  <si>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</si>
  <si>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</si>
  <si>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</si>
  <si>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</si>
  <si>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</si>
  <si>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</si>
  <si>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</si>
  <si>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</si>
  <si>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</si>
  <si>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</si>
  <si>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</si>
  <si>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</si>
  <si>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</si>
  <si>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</si>
  <si>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</si>
  <si>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Ижевск</t>
  </si>
  <si>
    <t>94701000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</si>
  <si>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</si>
  <si>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</si>
  <si>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</si>
  <si>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</si>
  <si>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</si>
  <si>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</si>
  <si>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</si>
  <si>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</si>
  <si>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</si>
  <si>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</si>
  <si>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</si>
  <si>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</si>
  <si>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</si>
  <si>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</si>
  <si>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</si>
  <si>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</si>
  <si>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</si>
  <si>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</si>
  <si>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</si>
  <si>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</si>
  <si>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</si>
  <si>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</si>
  <si>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</si>
  <si>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</si>
  <si>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</si>
  <si>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</si>
  <si>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</si>
  <si>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</si>
  <si>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</si>
  <si>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</si>
  <si>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</si>
  <si>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</si>
  <si>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</si>
  <si>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</si>
  <si>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</si>
  <si>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</si>
  <si>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</si>
  <si>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</si>
  <si>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</si>
  <si>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</si>
  <si>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</si>
  <si>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</si>
  <si>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</si>
  <si>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</si>
  <si>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</si>
  <si>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</si>
  <si>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</si>
  <si>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</si>
  <si>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</si>
  <si>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</si>
  <si>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</si>
  <si>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</si>
  <si>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</si>
  <si>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</si>
  <si>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</si>
  <si>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</si>
  <si>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</si>
  <si>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</si>
  <si>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</si>
  <si>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</si>
  <si>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</si>
  <si>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</si>
  <si>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</si>
  <si>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</si>
  <si>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</si>
  <si>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</si>
  <si>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</si>
  <si>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</si>
  <si>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</si>
  <si>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31.12.2025</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</si>
  <si>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</si>
  <si>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</si>
  <si>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</si>
  <si>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</si>
  <si>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31.12.2032</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</si>
  <si>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</si>
  <si>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</si>
  <si>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</si>
  <si>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</si>
  <si>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</si>
  <si>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31.12.2026</t>
  </si>
  <si>
    <t>Инвестиционная программа от 22.12.2023 ООО "Сарапултеплоэнерго +" в сфере теплоснабжения по модернизации и реконструкции котельных и тепловых сетей, на территории муниципального округа Камбарский район на 2023-2042 годы</t>
  </si>
  <si>
    <t>22.12.2023</t>
  </si>
  <si>
    <t>31.12.2042</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</si>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</sst>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265"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65"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65"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65"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65"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65"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kAleSemenov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5C997-996B-D809-9384-E61A81C553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09B81B-EF2D-553A-A418-3D3B3D827F91}" mc:Ignorable="x14ac xr xr2 xr3">
  <sheetPr>
    <tabColor rgb="FFCCCCFF"/>
  </sheetPr>
  <dimension ref="A1:Q79"/>
  <sheetViews>
    <sheetView topLeftCell="C37" showGridLines="0" zoomScale="90" workbookViewId="0">
      <selection activeCell="F67" sqref="F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45658.450636574074</v>
      </c>
      <c r="G11" s="77"/>
      <c r="H11" s="773" t="s">
        <v>22</v>
      </c>
      <c r="J11" s="876" t="s">
        <v>23</v>
      </c>
      <c r="Q11" s="74">
        <v>0</v>
      </c>
    </row>
    <row customHeight="1" ht="22.5">
      <c r="A12" s="2098"/>
      <c r="D12" s="75"/>
      <c r="E12" s="1165" t="s">
        <v>24</v>
      </c>
      <c r="F12" s="1732">
        <v>46022.45075231481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45533.45116898148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95DC847-8A16-3487-C187-577A924F90DE}"/>
    <hyperlink ref="H17" location="Титульный!H9" display="Как заполнить?" tooltip="Помощь по работе с полями отчётной формы" xr:uid="{E668B23B-6F3F-71E4-B887-FE2B1E3FAC26}"/>
    <hyperlink ref="H39" location="Титульный!H9" display="Как заполнить?" tooltip="Помощь по работе с полями отчётной формы" xr:uid="{1F223C17-EB8D-109F-E871-B2C1C27DA141}"/>
    <hyperlink ref="H62" location="Титульный!H9" display="Как заполнить?" tooltip="Помощь по работе с полями отчётной формы" xr:uid="{1AD830D3-FE58-FF75-E279-0635F33D325E}"/>
    <hyperlink ref="F70" r:id="rId4" xr:uid="{A466C98C-21E5-123A-6F07-246F693CFF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25326-ABB2-7F2E-07C3-90B1DB9D70C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Глазов(94720000)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5D183-4F36-A43A-D895-5807218942E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"РИР" (филиал в г. Глазове)</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99</v>
      </c>
      <c r="F11" s="594" t="s">
        <v>90</v>
      </c>
      <c r="G11" s="2115" t="s">
        <v>91</v>
      </c>
      <c r="H11" s="2116"/>
      <c r="I11" s="594" t="s">
        <v>110</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A2276-DA4D-1B47-F21D-6776BC7196BC}" mc:Ignorable="x14ac xr xr2 xr3">
  <sheetPr>
    <tabColor rgb="FFCCCCFF"/>
  </sheetPr>
  <dimension ref="A1:AR146"/>
  <sheetViews>
    <sheetView showGridLines="0" zoomScale="90" workbookViewId="0">
      <pane xSplit="6" ySplit="12" topLeftCell="H40" activePane="bottomRight" state="frozen"/>
      <selection pane="bottomLeft" activeCell="A13" sqref="A13"/>
      <selection pane="topRight" activeCell="G1" sqref="G1"/>
      <selection pane="bottomRight" activeCell="N53" sqref="N53:N5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"РИР" (филиал в г. Глазове)</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121</v>
      </c>
      <c r="F9" s="2103"/>
      <c r="G9" s="2127" t="s">
        <v>105</v>
      </c>
      <c r="H9" s="2127" t="s">
        <v>88</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89</v>
      </c>
      <c r="F10" s="1284" t="s">
        <v>127</v>
      </c>
      <c r="G10" s="2127"/>
      <c r="H10" s="2127"/>
      <c r="I10" s="2127"/>
      <c r="J10" s="2127"/>
      <c r="K10" s="110" t="s">
        <v>108</v>
      </c>
      <c r="L10" s="2127" t="s">
        <v>88</v>
      </c>
      <c r="M10" s="2127"/>
      <c r="N10" s="110" t="s">
        <v>128</v>
      </c>
      <c r="O10" s="110" t="s">
        <v>108</v>
      </c>
      <c r="P10" s="2127" t="s">
        <v>88</v>
      </c>
      <c r="Q10" s="2127"/>
      <c r="R10" s="110" t="s">
        <v>128</v>
      </c>
      <c r="S10" s="283" t="s">
        <v>108</v>
      </c>
      <c r="T10" s="2127" t="s">
        <v>88</v>
      </c>
      <c r="U10" s="2127"/>
      <c r="V10" s="283" t="s">
        <v>89</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109</v>
      </c>
      <c r="E11" s="1249" t="s">
        <v>99</v>
      </c>
      <c r="F11" s="1249"/>
      <c r="G11" s="1249" t="s">
        <v>90</v>
      </c>
      <c r="H11" s="2156" t="s">
        <v>110</v>
      </c>
      <c r="I11" s="2156"/>
      <c r="J11" s="1249" t="s">
        <v>92</v>
      </c>
      <c r="K11" s="1249" t="s">
        <v>93</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159</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159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195</v>
      </c>
      <c r="F53" s="2145" t="s">
        <v>66</v>
      </c>
      <c r="G53" s="2630" t="str">
        <f>INDEX(VD_NAME_LIST,MATCH("4190072",VD_ID_LIST,0))</f>
        <v>Подключение (технологическое присоединение) к системе теплоснабжения</v>
      </c>
      <c r="H53" s="2553"/>
      <c r="I53" s="2553">
        <v>1</v>
      </c>
      <c r="J53" s="2501" t="s">
        <v>196</v>
      </c>
      <c r="K53" s="2185" t="s">
        <v>66</v>
      </c>
      <c r="L53" s="2108"/>
      <c r="M53" s="2108" t="s">
        <v>109</v>
      </c>
      <c r="N53" s="2504" t="str">
        <f>IF(Z53="","",INDEX(TERRITORY_MR_LIST,MATCH(Z53,TERRITORY_LIST_ID,0)))</f>
        <v>Территория 1</v>
      </c>
      <c r="O53" s="2185" t="s">
        <v>19</v>
      </c>
      <c r="P53" s="2108"/>
      <c r="Q53" s="2108" t="s">
        <v>109</v>
      </c>
      <c r="R53" s="2631" t="s">
        <v>28</v>
      </c>
      <c r="S53" s="2107" t="s">
        <v>19</v>
      </c>
      <c r="T53" s="2108"/>
      <c r="U53" s="2108" t="s">
        <v>109</v>
      </c>
      <c r="V53" s="2631" t="s">
        <v>28</v>
      </c>
      <c r="W53" s="2501"/>
      <c r="X53" s="1267"/>
      <c r="Y53" s="1267"/>
      <c r="Z53" s="1267" t="s">
        <v>98</v>
      </c>
      <c r="AA53" s="1267"/>
      <c r="AB53" s="1267" t="s">
        <v>197</v>
      </c>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Тариф на подключение (технологическое присоединение) к тепловым сетям
</v>
      </c>
      <c r="AK53" s="1267" t="str">
        <f>IF($K$53="нет","без дифференциации",IF($N$53=0,"",$N$53))</f>
        <v>Территория 1</v>
      </c>
      <c r="AL53" s="1267" t="str">
        <f>IF($O$53="нет","без дифференциации",IF($R$53=0,"",$R$53))</f>
        <v>без дифференциации</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30"/>
      <c r="H54" s="2553"/>
      <c r="I54" s="2553"/>
      <c r="J54" s="2501"/>
      <c r="K54" s="2186"/>
      <c r="L54" s="2108"/>
      <c r="M54" s="2108"/>
      <c r="N54" s="2504"/>
      <c r="O54" s="2186"/>
      <c r="P54" s="2108"/>
      <c r="Q54" s="2108"/>
      <c r="R54" s="2631" t="s">
        <v>28</v>
      </c>
      <c r="S54" s="2107"/>
      <c r="T54" s="2632"/>
      <c r="U54" s="2633"/>
      <c r="V54" s="2634" t="s">
        <v>203</v>
      </c>
      <c r="W54" s="2635"/>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6"/>
      <c r="H55" s="2503"/>
      <c r="I55" s="2503"/>
      <c r="J55" s="2533"/>
      <c r="K55" s="2186"/>
      <c r="L55" s="2503"/>
      <c r="M55" s="2503"/>
      <c r="N55" s="2505"/>
      <c r="O55" s="2112"/>
      <c r="P55" s="2637"/>
      <c r="Q55" s="2638"/>
      <c r="R55" s="2639" t="s">
        <v>204</v>
      </c>
      <c r="S55" s="2640"/>
      <c r="T55" s="2641"/>
      <c r="U55" s="2642"/>
      <c r="V55" s="2643"/>
      <c r="W55" s="2644"/>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636"/>
      <c r="H56" s="2503"/>
      <c r="I56" s="2503"/>
      <c r="J56" s="2533"/>
      <c r="K56" s="2112"/>
      <c r="L56" s="2645"/>
      <c r="M56" s="2646"/>
      <c r="N56" s="2647" t="s">
        <v>205</v>
      </c>
      <c r="O56" s="2648"/>
      <c r="P56" s="2649"/>
      <c r="Q56" s="2650"/>
      <c r="R56" s="2651"/>
      <c r="S56" s="2652"/>
      <c r="T56" s="2653"/>
      <c r="U56" s="2654"/>
      <c r="V56" s="2655"/>
      <c r="W56" s="2656"/>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636"/>
      <c r="H57" s="2657"/>
      <c r="I57" s="2658"/>
      <c r="J57" s="2659" t="s">
        <v>206</v>
      </c>
      <c r="K57" s="2660"/>
      <c r="L57" s="2661"/>
      <c r="M57" s="2662"/>
      <c r="N57" s="2663"/>
      <c r="O57" s="2664"/>
      <c r="P57" s="2665"/>
      <c r="Q57" s="2666"/>
      <c r="R57" s="2667"/>
      <c r="S57" s="2668"/>
      <c r="T57" s="2669"/>
      <c r="U57" s="2670"/>
      <c r="V57" s="2671"/>
      <c r="W57" s="267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C4932-FDB5-2C93-50B8-DCD3474043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"РИР" (филиал в г. Глазове)</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121</v>
      </c>
      <c r="G8" s="2193"/>
      <c r="H8" s="2192" t="s">
        <v>88</v>
      </c>
      <c r="I8" s="2193"/>
      <c r="J8" s="2127" t="s">
        <v>122</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127</v>
      </c>
      <c r="H9" s="2194"/>
      <c r="I9" s="2195"/>
      <c r="J9" s="2101"/>
      <c r="K9" s="1559"/>
      <c r="L9" s="2127" t="s">
        <v>291</v>
      </c>
      <c r="M9" s="2101"/>
      <c r="N9" s="2192" t="s">
        <v>88</v>
      </c>
      <c r="O9" s="2193"/>
      <c r="P9" s="2127" t="s">
        <v>128</v>
      </c>
      <c r="Q9" s="1556"/>
      <c r="R9" s="2127" t="s">
        <v>291</v>
      </c>
      <c r="S9" s="2101"/>
      <c r="T9" s="2192" t="s">
        <v>88</v>
      </c>
      <c r="U9" s="2193"/>
      <c r="V9" s="2127" t="s">
        <v>128</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129</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99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E7CCF-DD14-415C-E7F6-5F894198360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"РИР" (филиал в г. Глазове)</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Удмуртская республика</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7706757331</v>
      </c>
      <c r="G14" s="1012" t="s">
        <v>312</v>
      </c>
      <c r="H14" s="475"/>
      <c r="J14" s="455">
        <v>0</v>
      </c>
    </row>
    <row customHeight="1" ht="22.5" hidden="1">
      <c r="A15" s="457"/>
      <c r="B15" s="502"/>
      <c r="C15" s="457"/>
      <c r="D15" s="1009" t="s">
        <v>313</v>
      </c>
      <c r="E15" s="1010" t="s">
        <v>314</v>
      </c>
      <c r="F15" s="1011" t="str">
        <f>IF(kpp="","",kpp)</f>
        <v>183743001</v>
      </c>
      <c r="G15" s="1012" t="s">
        <v>315</v>
      </c>
      <c r="H15" s="475"/>
      <c r="J15" s="455">
        <v>0</v>
      </c>
    </row>
    <row customHeight="1" ht="39">
      <c r="A16" s="457"/>
      <c r="B16" s="502"/>
      <c r="C16" s="457"/>
      <c r="D16" s="445" t="s">
        <v>99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285B9-E84E-CB65-4335-82D1EA80F1E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"РИР" (филиал в г. Глазове)</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B4235-EDED-348A-C342-FADF4794C91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"РИР" (филиал в г. Глазове)</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535CF-2028-B35C-9F74-796BB31BC2C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"РИР" (филиал в г. Глазове)</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04DF1-F212-5258-F426-06E5B0DFBD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45533.45116898148</v>
      </c>
      <c r="W30" s="2264"/>
      <c r="X30" s="2264"/>
      <c r="Y30" s="2264"/>
      <c r="Z30" s="2264"/>
      <c r="AA30" s="2264"/>
      <c r="AB30" s="2264"/>
      <c r="AC30" s="326"/>
      <c r="AD30" s="2264" t="str">
        <f>IF(TITLE_DATE_PR_CHANGE="",IF(TITLE_DATE_PR="","",TITLE_DATE_PR),TITLE_DATE_PR_CHANGE)</f>
        <v>45533.45116898148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307-12/22752-12</v>
      </c>
      <c r="W31" s="2251"/>
      <c r="X31" s="2251"/>
      <c r="Y31" s="2251"/>
      <c r="Z31" s="2251"/>
      <c r="AA31" s="2251"/>
      <c r="AB31" s="2251"/>
      <c r="AC31" s="326"/>
      <c r="AD31" s="2251" t="str">
        <f>IF(TITLE_NUMBER_PR_CHANGE="",IF(TITLE_NUMBER_PR="","",TITLE_NUMBER_PR),TITLE_NUMBER_PR_CHANGE)</f>
        <v>307-12/22752-12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45533.45116898148</v>
      </c>
      <c r="W34" s="2264"/>
      <c r="X34" s="2264"/>
      <c r="Y34" s="2264"/>
      <c r="Z34" s="2264"/>
      <c r="AA34" s="2264"/>
      <c r="AB34" s="2264"/>
      <c r="AC34" s="326"/>
      <c r="AD34" s="2264" t="str">
        <f>IF(TITLE_DATE_PR_CHANGE="",IF(TITLE_DATE_PR="","",TITLE_DATE_PR),TITLE_DATE_PR_CHANGE)</f>
        <v>45533.45116898148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307-12/22752-12</v>
      </c>
      <c r="W35" s="2251"/>
      <c r="X35" s="2251"/>
      <c r="Y35" s="2251"/>
      <c r="Z35" s="2251"/>
      <c r="AA35" s="2251"/>
      <c r="AB35" s="2251"/>
      <c r="AC35" s="326"/>
      <c r="AD35" s="2251" t="str">
        <f>IF(TITLE_NUMBER_PR_CHANGE="",IF(TITLE_NUMBER_PR="","",TITLE_NUMBER_PR),TITLE_NUMBER_PR_CHANGE)</f>
        <v>307-12/22752-12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99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5B28-1656-E911-80ED-1317EB6DE3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45533.45116898148</v>
      </c>
      <c r="W30" s="2264"/>
      <c r="X30" s="2264"/>
      <c r="Y30" s="2264"/>
      <c r="Z30" s="2264"/>
      <c r="AA30" s="2264"/>
      <c r="AB30" s="2264"/>
      <c r="AC30" s="326"/>
      <c r="AD30" s="2264" t="str">
        <f>IF(TITLE_DATE_PR_CHANGE="",IF(TITLE_DATE_PR="","",TITLE_DATE_PR),TITLE_DATE_PR_CHANGE)</f>
        <v>45533.45116898148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307-12/22752-12</v>
      </c>
      <c r="W31" s="2251"/>
      <c r="X31" s="2251"/>
      <c r="Y31" s="2251"/>
      <c r="Z31" s="2251"/>
      <c r="AA31" s="2251"/>
      <c r="AB31" s="2251"/>
      <c r="AC31" s="326"/>
      <c r="AD31" s="2251" t="str">
        <f>IF(TITLE_NUMBER_PR_CHANGE="",IF(TITLE_NUMBER_PR="","",TITLE_NUMBER_PR),TITLE_NUMBER_PR_CHANGE)</f>
        <v>307-12/22752-12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45533.45116898148</v>
      </c>
      <c r="W34" s="2264"/>
      <c r="X34" s="2264"/>
      <c r="Y34" s="2264"/>
      <c r="Z34" s="2264"/>
      <c r="AA34" s="2264"/>
      <c r="AB34" s="2264"/>
      <c r="AC34" s="326"/>
      <c r="AD34" s="2264" t="str">
        <f>IF(TITLE_DATE_PR_CHANGE="",IF(TITLE_DATE_PR="","",TITLE_DATE_PR),TITLE_DATE_PR_CHANGE)</f>
        <v>45533.45116898148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307-12/22752-12</v>
      </c>
      <c r="W35" s="2251"/>
      <c r="X35" s="2251"/>
      <c r="Y35" s="2251"/>
      <c r="Z35" s="2251"/>
      <c r="AA35" s="2251"/>
      <c r="AB35" s="2251"/>
      <c r="AC35" s="326"/>
      <c r="AD35" s="2251" t="str">
        <f>IF(TITLE_NUMBER_PR_CHANGE="",IF(TITLE_NUMBER_PR="","",TITLE_NUMBER_PR),TITLE_NUMBER_PR_CHANGE)</f>
        <v>307-12/22752-12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99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F6699-8DB1-857F-2369-A9E9B6B5E6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45533.45116898148</v>
      </c>
      <c r="W30" s="2264"/>
      <c r="X30" s="2264"/>
      <c r="Y30" s="2264"/>
      <c r="Z30" s="2264"/>
      <c r="AA30" s="2264"/>
      <c r="AB30" s="2264"/>
      <c r="AC30" s="1635"/>
      <c r="AD30" s="2264" t="str">
        <f>IF(TITLE_DATE_PR_CHANGE="",IF(TITLE_DATE_PR="","",TITLE_DATE_PR),TITLE_DATE_PR_CHANGE)</f>
        <v>45533.45116898148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307-12/22752-12</v>
      </c>
      <c r="W31" s="2251"/>
      <c r="X31" s="2251"/>
      <c r="Y31" s="2251"/>
      <c r="Z31" s="2251"/>
      <c r="AA31" s="2251"/>
      <c r="AB31" s="2251"/>
      <c r="AC31" s="1635"/>
      <c r="AD31" s="2251" t="str">
        <f>IF(TITLE_NUMBER_PR_CHANGE="",IF(TITLE_NUMBER_PR="","",TITLE_NUMBER_PR),TITLE_NUMBER_PR_CHANGE)</f>
        <v>307-12/22752-12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45533.45116898148</v>
      </c>
      <c r="W34" s="2264"/>
      <c r="X34" s="2264"/>
      <c r="Y34" s="2264"/>
      <c r="Z34" s="2264"/>
      <c r="AA34" s="2264"/>
      <c r="AB34" s="2264"/>
      <c r="AC34" s="1635"/>
      <c r="AD34" s="2264" t="str">
        <f>IF(TITLE_DATE_PR_CHANGE="",IF(TITLE_DATE_PR="","",TITLE_DATE_PR),TITLE_DATE_PR_CHANGE)</f>
        <v>45533.45116898148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307-12/22752-12</v>
      </c>
      <c r="W35" s="2251"/>
      <c r="X35" s="2251"/>
      <c r="Y35" s="2251"/>
      <c r="Z35" s="2251"/>
      <c r="AA35" s="2251"/>
      <c r="AB35" s="2251"/>
      <c r="AC35" s="1635"/>
      <c r="AD35" s="2251" t="str">
        <f>IF(TITLE_NUMBER_PR_CHANGE="",IF(TITLE_NUMBER_PR="","",TITLE_NUMBER_PR),TITLE_NUMBER_PR_CHANGE)</f>
        <v>307-12/22752-12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99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09E2B-F077-59FB-D3BD-ED3D4CF37D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45533.45116898148</v>
      </c>
      <c r="W30" s="2264"/>
      <c r="X30" s="2264"/>
      <c r="Y30" s="2264"/>
      <c r="Z30" s="2264"/>
      <c r="AA30" s="2264"/>
      <c r="AB30" s="2264"/>
      <c r="AC30" s="1635"/>
      <c r="AD30" s="2264" t="str">
        <f>IF(TITLE_DATE_PR_CHANGE="",IF(TITLE_DATE_PR="","",TITLE_DATE_PR),TITLE_DATE_PR_CHANGE)</f>
        <v>45533.45116898148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307-12/22752-12</v>
      </c>
      <c r="W31" s="2251"/>
      <c r="X31" s="2251"/>
      <c r="Y31" s="2251"/>
      <c r="Z31" s="2251"/>
      <c r="AA31" s="2251"/>
      <c r="AB31" s="2251"/>
      <c r="AC31" s="1635"/>
      <c r="AD31" s="2251" t="str">
        <f>IF(TITLE_NUMBER_PR_CHANGE="",IF(TITLE_NUMBER_PR="","",TITLE_NUMBER_PR),TITLE_NUMBER_PR_CHANGE)</f>
        <v>307-12/22752-12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45533.45116898148</v>
      </c>
      <c r="W34" s="2264"/>
      <c r="X34" s="2264"/>
      <c r="Y34" s="2264"/>
      <c r="Z34" s="2264"/>
      <c r="AA34" s="2264"/>
      <c r="AB34" s="2264"/>
      <c r="AC34" s="1635"/>
      <c r="AD34" s="2264" t="str">
        <f>IF(TITLE_DATE_PR_CHANGE="",IF(TITLE_DATE_PR="","",TITLE_DATE_PR),TITLE_DATE_PR_CHANGE)</f>
        <v>45533.45116898148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307-12/22752-12</v>
      </c>
      <c r="W35" s="2251"/>
      <c r="X35" s="2251"/>
      <c r="Y35" s="2251"/>
      <c r="Z35" s="2251"/>
      <c r="AA35" s="2251"/>
      <c r="AB35" s="2251"/>
      <c r="AC35" s="1635"/>
      <c r="AD35" s="2251" t="str">
        <f>IF(TITLE_NUMBER_PR_CHANGE="",IF(TITLE_NUMBER_PR="","",TITLE_NUMBER_PR),TITLE_NUMBER_PR_CHANGE)</f>
        <v>307-12/22752-12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99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86A14-FD1F-A5A5-6268-895693DA21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45533.45116898148</v>
      </c>
      <c r="W30" s="2264"/>
      <c r="X30" s="2264"/>
      <c r="Y30" s="2264"/>
      <c r="Z30" s="2264"/>
      <c r="AA30" s="2264"/>
      <c r="AB30" s="2264"/>
      <c r="AC30" s="326"/>
      <c r="AD30" s="2264" t="str">
        <f>IF(TITLE_DATE_PR_CHANGE="",IF(TITLE_DATE_PR="","",TITLE_DATE_PR),TITLE_DATE_PR_CHANGE)</f>
        <v>45533.45116898148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307-12/22752-12</v>
      </c>
      <c r="W31" s="2251"/>
      <c r="X31" s="2251"/>
      <c r="Y31" s="2251"/>
      <c r="Z31" s="2251"/>
      <c r="AA31" s="2251"/>
      <c r="AB31" s="2251"/>
      <c r="AC31" s="326"/>
      <c r="AD31" s="2251" t="str">
        <f>IF(TITLE_NUMBER_PR_CHANGE="",IF(TITLE_NUMBER_PR="","",TITLE_NUMBER_PR),TITLE_NUMBER_PR_CHANGE)</f>
        <v>307-12/22752-12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45533.45116898148</v>
      </c>
      <c r="W34" s="2264"/>
      <c r="X34" s="2264"/>
      <c r="Y34" s="2264"/>
      <c r="Z34" s="2264"/>
      <c r="AA34" s="2264"/>
      <c r="AB34" s="2264"/>
      <c r="AC34" s="326"/>
      <c r="AD34" s="2264" t="str">
        <f>IF(TITLE_DATE_PR_CHANGE="",IF(TITLE_DATE_PR="","",TITLE_DATE_PR),TITLE_DATE_PR_CHANGE)</f>
        <v>45533.45116898148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307-12/22752-12</v>
      </c>
      <c r="W35" s="2251"/>
      <c r="X35" s="2251"/>
      <c r="Y35" s="2251"/>
      <c r="Z35" s="2251"/>
      <c r="AA35" s="2251"/>
      <c r="AB35" s="2251"/>
      <c r="AC35" s="326"/>
      <c r="AD35" s="2251" t="str">
        <f>IF(TITLE_NUMBER_PR_CHANGE="",IF(TITLE_NUMBER_PR="","",TITLE_NUMBER_PR),TITLE_NUMBER_PR_CHANGE)</f>
        <v>307-12/22752-12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99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865AF-F862-BB7C-531A-66B3EE860D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45533.45116898148</v>
      </c>
      <c r="W30" s="2264"/>
      <c r="X30" s="2264"/>
      <c r="Y30" s="2264"/>
      <c r="Z30" s="2264"/>
      <c r="AA30" s="2264"/>
      <c r="AB30" s="2264"/>
      <c r="AC30" s="326"/>
      <c r="AD30" s="2264" t="str">
        <f>IF(TITLE_DATE_PR_CHANGE="",IF(TITLE_DATE_PR="","",TITLE_DATE_PR),TITLE_DATE_PR_CHANGE)</f>
        <v>45533.45116898148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307-12/22752-12</v>
      </c>
      <c r="W31" s="2251"/>
      <c r="X31" s="2251"/>
      <c r="Y31" s="2251"/>
      <c r="Z31" s="2251"/>
      <c r="AA31" s="2251"/>
      <c r="AB31" s="2251"/>
      <c r="AC31" s="326"/>
      <c r="AD31" s="2251" t="str">
        <f>IF(TITLE_NUMBER_PR_CHANGE="",IF(TITLE_NUMBER_PR="","",TITLE_NUMBER_PR),TITLE_NUMBER_PR_CHANGE)</f>
        <v>307-12/22752-12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45533.45116898148</v>
      </c>
      <c r="W34" s="2264"/>
      <c r="X34" s="2264"/>
      <c r="Y34" s="2264"/>
      <c r="Z34" s="2264"/>
      <c r="AA34" s="2264"/>
      <c r="AB34" s="2264"/>
      <c r="AC34" s="326"/>
      <c r="AD34" s="2264" t="str">
        <f>IF(TITLE_DATE_PR_CHANGE="",IF(TITLE_DATE_PR="","",TITLE_DATE_PR),TITLE_DATE_PR_CHANGE)</f>
        <v>45533.45116898148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307-12/22752-12</v>
      </c>
      <c r="W35" s="2251"/>
      <c r="X35" s="2251"/>
      <c r="Y35" s="2251"/>
      <c r="Z35" s="2251"/>
      <c r="AA35" s="2251"/>
      <c r="AB35" s="2251"/>
      <c r="AC35" s="326"/>
      <c r="AD35" s="2251" t="str">
        <f>IF(TITLE_NUMBER_PR_CHANGE="",IF(TITLE_NUMBER_PR="","",TITLE_NUMBER_PR),TITLE_NUMBER_PR_CHANGE)</f>
        <v>307-12/22752-12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99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39E57-ED64-B77E-230E-4A0B2171FD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45533.45116898148</v>
      </c>
      <c r="W30" s="2264"/>
      <c r="X30" s="2264"/>
      <c r="Y30" s="2264"/>
      <c r="Z30" s="2264"/>
      <c r="AA30" s="2264"/>
      <c r="AB30" s="2264"/>
      <c r="AC30" s="326"/>
      <c r="AD30" s="2264" t="str">
        <f>IF(TITLE_DATE_PR_CHANGE="",IF(TITLE_DATE_PR="","",TITLE_DATE_PR),TITLE_DATE_PR_CHANGE)</f>
        <v>45533.45116898148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307-12/22752-12</v>
      </c>
      <c r="W31" s="2251"/>
      <c r="X31" s="2251"/>
      <c r="Y31" s="2251"/>
      <c r="Z31" s="2251"/>
      <c r="AA31" s="2251"/>
      <c r="AB31" s="2251"/>
      <c r="AC31" s="326"/>
      <c r="AD31" s="2251" t="str">
        <f>IF(TITLE_NUMBER_PR_CHANGE="",IF(TITLE_NUMBER_PR="","",TITLE_NUMBER_PR),TITLE_NUMBER_PR_CHANGE)</f>
        <v>307-12/22752-12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45533.45116898148</v>
      </c>
      <c r="W34" s="2264"/>
      <c r="X34" s="2264"/>
      <c r="Y34" s="2264"/>
      <c r="Z34" s="2264"/>
      <c r="AA34" s="2264"/>
      <c r="AB34" s="2264"/>
      <c r="AC34" s="326"/>
      <c r="AD34" s="2264" t="str">
        <f>IF(TITLE_DATE_PR_CHANGE="",IF(TITLE_DATE_PR="","",TITLE_DATE_PR),TITLE_DATE_PR_CHANGE)</f>
        <v>45533.45116898148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307-12/22752-12</v>
      </c>
      <c r="W35" s="2251"/>
      <c r="X35" s="2251"/>
      <c r="Y35" s="2251"/>
      <c r="Z35" s="2251"/>
      <c r="AA35" s="2251"/>
      <c r="AB35" s="2251"/>
      <c r="AC35" s="326"/>
      <c r="AD35" s="2251" t="str">
        <f>IF(TITLE_NUMBER_PR_CHANGE="",IF(TITLE_NUMBER_PR="","",TITLE_NUMBER_PR),TITLE_NUMBER_PR_CHANGE)</f>
        <v>307-12/22752-12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99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93BE8-F179-44C8-079A-.A214CB6D0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203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204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"РИР" (филиал в г. Глазове)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45533.45116898148</v>
      </c>
      <c r="W30" s="2264"/>
      <c r="X30" s="2264"/>
      <c r="Y30" s="2264"/>
      <c r="Z30" s="2264"/>
      <c r="AA30" s="2264"/>
      <c r="AB30" s="2264"/>
      <c r="AC30" s="326"/>
      <c r="AD30" s="2264" t="str">
        <f>IF(TITLE_DATE_PR_CHANGE="",IF(TITLE_DATE_PR="","",TITLE_DATE_PR),TITLE_DATE_PR_CHANGE)</f>
        <v>45533.45116898148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307-12/22752-12</v>
      </c>
      <c r="W31" s="2251"/>
      <c r="X31" s="2251"/>
      <c r="Y31" s="2251"/>
      <c r="Z31" s="2251"/>
      <c r="AA31" s="2251"/>
      <c r="AB31" s="2251"/>
      <c r="AC31" s="326"/>
      <c r="AD31" s="2251" t="str">
        <f>IF(TITLE_NUMBER_PR_CHANGE="",IF(TITLE_NUMBER_PR="","",TITLE_NUMBER_PR),TITLE_NUMBER_PR_CHANGE)</f>
        <v>307-12/22752-12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45533.45116898148</v>
      </c>
      <c r="W34" s="2264"/>
      <c r="X34" s="2264"/>
      <c r="Y34" s="2264"/>
      <c r="Z34" s="2264"/>
      <c r="AA34" s="2264"/>
      <c r="AB34" s="2264"/>
      <c r="AC34" s="326"/>
      <c r="AD34" s="2264" t="str">
        <f>IF(TITLE_DATE_PR_CHANGE="",IF(TITLE_DATE_PR="","",TITLE_DATE_PR),TITLE_DATE_PR_CHANGE)</f>
        <v>45533.45116898148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307-12/22752-12</v>
      </c>
      <c r="W35" s="2251"/>
      <c r="X35" s="2251"/>
      <c r="Y35" s="2251"/>
      <c r="Z35" s="2251"/>
      <c r="AA35" s="2251"/>
      <c r="AB35" s="2251"/>
      <c r="AC35" s="326"/>
      <c r="AD35" s="2251" t="str">
        <f>IF(TITLE_NUMBER_PR_CHANGE="",IF(TITLE_NUMBER_PR="","",TITLE_NUMBER_PR),TITLE_NUMBER_PR_CHANGE)</f>
        <v>307-12/22752-12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99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203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204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205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206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752F-995A-F72D-690E-D4D869EBB7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203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204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205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"РИР" (филиал в г. Глазове)</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45533.45116898148</v>
      </c>
      <c r="Y34" s="2264"/>
      <c r="Z34" s="2264"/>
      <c r="AA34" s="2264"/>
      <c r="AB34" s="2264"/>
      <c r="AC34" s="2264"/>
      <c r="AD34" s="2264"/>
      <c r="AE34" s="2264"/>
      <c r="AF34" s="326"/>
      <c r="AG34" s="2264" t="str">
        <f>IF(TITLE_DATE_PR_CHANGE="",IF(TITLE_DATE_PR="","",TITLE_DATE_PR),TITLE_DATE_PR_CHANGE)</f>
        <v>45533.45116898148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307-12/22752-12</v>
      </c>
      <c r="Y35" s="2251"/>
      <c r="Z35" s="2251"/>
      <c r="AA35" s="2251"/>
      <c r="AB35" s="2251"/>
      <c r="AC35" s="2251"/>
      <c r="AD35" s="2251"/>
      <c r="AE35" s="2251"/>
      <c r="AF35" s="326"/>
      <c r="AG35" s="2251" t="str">
        <f>IF(TITLE_NUMBER_PR_CHANGE="",IF(TITLE_NUMBER_PR="","",TITLE_NUMBER_PR),TITLE_NUMBER_PR_CHANGE)</f>
        <v>307-12/22752-12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45533.45116898148</v>
      </c>
      <c r="Y38" s="2264"/>
      <c r="Z38" s="2264"/>
      <c r="AA38" s="2264"/>
      <c r="AB38" s="2264"/>
      <c r="AC38" s="2264"/>
      <c r="AD38" s="2264"/>
      <c r="AE38" s="2264"/>
      <c r="AF38" s="326"/>
      <c r="AG38" s="2264" t="str">
        <f>IF(TITLE_DATE_PR_CHANGE="",IF(TITLE_DATE_PR="","",TITLE_DATE_PR),TITLE_DATE_PR_CHANGE)</f>
        <v>45533.45116898148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307-12/22752-12</v>
      </c>
      <c r="Y39" s="2251"/>
      <c r="Z39" s="2251"/>
      <c r="AA39" s="2251"/>
      <c r="AB39" s="2251"/>
      <c r="AC39" s="2251"/>
      <c r="AD39" s="2251"/>
      <c r="AE39" s="2251"/>
      <c r="AF39" s="326"/>
      <c r="AG39" s="2251" t="str">
        <f>IF(TITLE_NUMBER_PR_CHANGE="",IF(TITLE_NUMBER_PR="","",TITLE_NUMBER_PR),TITLE_NUMBER_PR_CHANGE)</f>
        <v>307-12/22752-12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99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203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204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205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206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EF3F1-0ABF-64D9-04D6-76614002C02C}" mc:Ignorable="x14ac xr xr2 xr3">
  <sheetPr>
    <tabColor theme="6" tint="0.4"/>
  </sheetPr>
  <dimension ref="A1:BA76"/>
  <sheetViews>
    <sheetView showGridLines="0" zoomScale="90" workbookViewId="0">
      <pane xSplit="27" ySplit="44" topLeftCell="AB46" activePane="bottomRight" state="frozen"/>
      <selection pane="bottomLeft" activeCell="A45" sqref="A45"/>
      <selection pane="topRight" activeCell="AB1" sqref="AB1"/>
      <selection pane="bottomRight" activeCell="AE55" sqref="AE55:AE5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4.44140625" customWidth="1"/>
    <col min="43" max="43" style="1635" width="3.7109375" customWidth="1"/>
    <col min="44" max="44" style="1635" width="13.17187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203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204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205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"РИР" (филиал в г. Глазове)</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45533.45116898148</v>
      </c>
      <c r="W31" s="2264"/>
      <c r="X31" s="2264"/>
      <c r="Y31" s="2264"/>
      <c r="Z31" s="2264"/>
      <c r="AA31" s="326"/>
      <c r="AB31" s="2264" t="str">
        <f>IF(TITLE_DATE_PR_CHANGE="",IF(TITLE_DATE_PR="","",TITLE_DATE_PR),TITLE_DATE_PR_CHANGE)</f>
        <v>45533.45116898148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307-12/22752-12</v>
      </c>
      <c r="W32" s="2251"/>
      <c r="X32" s="2251"/>
      <c r="Y32" s="2251"/>
      <c r="Z32" s="2251"/>
      <c r="AA32" s="326"/>
      <c r="AB32" s="2251" t="str">
        <f>IF(TITLE_NUMBER_PR_CHANGE="",IF(TITLE_NUMBER_PR="","",TITLE_NUMBER_PR),TITLE_NUMBER_PR_CHANGE)</f>
        <v>307-12/22752-12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45533.45116898148</v>
      </c>
      <c r="W35" s="2264"/>
      <c r="X35" s="2264"/>
      <c r="Y35" s="2264"/>
      <c r="Z35" s="2264"/>
      <c r="AA35" s="326"/>
      <c r="AB35" s="2264" t="str">
        <f>IF(TITLE_DATE_PR_CHANGE="",IF(TITLE_DATE_PR="","",TITLE_DATE_PR),TITLE_DATE_PR_CHANGE)</f>
        <v>45533.45116898148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307-12/22752-12</v>
      </c>
      <c r="W36" s="2251"/>
      <c r="X36" s="2251"/>
      <c r="Y36" s="2251"/>
      <c r="Z36" s="2251"/>
      <c r="AA36" s="326"/>
      <c r="AB36" s="2251" t="str">
        <f>IF(TITLE_NUMBER_PR_CHANGE="",IF(TITLE_NUMBER_PR="","",TITLE_NUMBER_PR),TITLE_NUMBER_PR_CHANGE)</f>
        <v>307-12/22752-12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477</v>
      </c>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99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122</v>
      </c>
      <c r="U45" s="300"/>
      <c r="V45" s="2243"/>
      <c r="W45" s="2243"/>
      <c r="X45" s="2243"/>
      <c r="Y45" s="2243"/>
      <c r="Z45" s="2243"/>
      <c r="AA45" s="2244"/>
      <c r="AB45" s="2242" t="str">
        <f>INDEX(PT_DIFFERENTIATION_NTAR,MATCH(A45,PT_DIFFERENTIATION_NTAR_ID,0))</f>
        <v>Тариф на подключение (технологическое присоединение) к тепловым сетям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400</v>
      </c>
      <c r="U46" s="300"/>
      <c r="V46" s="2243"/>
      <c r="W46" s="2243"/>
      <c r="X46" s="2243"/>
      <c r="Y46" s="2243"/>
      <c r="Z46" s="2243"/>
      <c r="AA46" s="2244"/>
      <c r="AB46" s="2242" t="str">
        <f>INDEX(PT_DIFFERENTIATION_TER,MATCH(B46,PT_DIFFERENTIATION_TER_ID,0))</f>
        <v>Территория 1</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402</v>
      </c>
      <c r="U47" s="300"/>
      <c r="V47" s="2243"/>
      <c r="W47" s="2243"/>
      <c r="X47" s="2243"/>
      <c r="Y47" s="2243"/>
      <c r="Z47" s="2243"/>
      <c r="AA47" s="2244"/>
      <c r="AB47" s="2242" t="str">
        <f>INDEX(PT_DIFFERENTIATION_CS,MATCH(C47,PT_DIFFERENTIATION_CS_ID,0))</f>
        <v>без дифференциации</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404</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1.1.1.1.1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1.1.1.1.1</v>
      </c>
      <c r="L51" s="1364"/>
      <c r="P51" s="2257"/>
      <c r="Q51" s="2257"/>
      <c r="R51" s="357">
        <v>1</v>
      </c>
      <c r="S51" s="2341" t="str">
        <f>$K51</f>
        <v>1.1.1.1.1</v>
      </c>
      <c r="T51" s="2344" t="s">
        <v>480</v>
      </c>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v>180.24</v>
      </c>
      <c r="AP51" s="2602">
        <v>45658.47012731482</v>
      </c>
      <c r="AQ51" s="1459" t="s">
        <v>66</v>
      </c>
      <c r="AR51" s="2602">
        <v>46022.470300925925</v>
      </c>
      <c r="AS51" s="1459" t="s">
        <v>66</v>
      </c>
      <c r="AT51" s="1348"/>
      <c r="AU51" s="2253" t="s">
        <v>481</v>
      </c>
      <c r="AV51" s="511">
        <f>STRCHECKDATE(V54:AT54)</f>
      </c>
      <c r="AW51" s="500"/>
      <c r="AX51" s="500" t="str">
        <f>IF(T51="","",T51)</f>
        <v>Расходы на проведение мероприятий по подключению объектов заявителя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45658.47012731482-46022.470300925925</v>
      </c>
      <c r="AP54" s="1393"/>
      <c r="AQ54" s="1393"/>
      <c r="AR54" s="1393"/>
      <c r="AS54" s="1393"/>
      <c r="AT54" s="1349"/>
      <c r="AU54" s="2254"/>
      <c r="AW54" s="500"/>
      <c r="AX54" s="500" t="str">
        <f>IF(T54="","",T54)</f>
        <v/>
      </c>
      <c r="AY54" s="500"/>
      <c r="AZ54" s="500"/>
      <c r="BA54" s="1155">
        <v>11</v>
      </c>
    </row>
    <row customHeight="1" ht="14.25">
      <c r="A55" s="1363"/>
      <c r="B55" s="1363"/>
      <c r="C55" s="1363"/>
      <c r="D55" s="1363"/>
      <c r="E55" s="2259"/>
      <c r="F55" s="2259"/>
      <c r="G55" s="2259"/>
      <c r="H55" s="2259"/>
      <c r="I55" s="2286"/>
      <c r="J55" s="2286"/>
      <c r="K55" s="2256" t="str">
        <f>S48&amp;".2"</f>
        <v>1.1.1.1.2</v>
      </c>
      <c r="L55" s="1369"/>
      <c r="M55" s="1776"/>
      <c r="N55" s="1776"/>
      <c r="O55" s="1776"/>
      <c r="P55" s="2374"/>
      <c r="Q55" s="2374"/>
      <c r="R55" s="683" t="s">
        <v>482</v>
      </c>
      <c r="S55" s="2341" t="str">
        <f>$K55</f>
        <v>1.1.1.1.2</v>
      </c>
      <c r="T55" s="2344" t="s">
        <v>483</v>
      </c>
      <c r="U55" s="300"/>
      <c r="V55" s="751"/>
      <c r="W55" s="1257"/>
      <c r="X55" s="2602"/>
      <c r="Y55" s="2107" t="s">
        <v>66</v>
      </c>
      <c r="Z55" s="2602"/>
      <c r="AA55" s="2107" t="s">
        <v>66</v>
      </c>
      <c r="AB55" s="2107" t="s">
        <v>19</v>
      </c>
      <c r="AC55" s="2326"/>
      <c r="AD55" s="2437">
        <v>1</v>
      </c>
      <c r="AE55" s="2327" t="s">
        <v>484</v>
      </c>
      <c r="AF55" s="2107" t="s">
        <v>66</v>
      </c>
      <c r="AG55" s="2326"/>
      <c r="AH55" s="2437">
        <v>1</v>
      </c>
      <c r="AI55" s="2675" t="s">
        <v>485</v>
      </c>
      <c r="AJ55" s="2107" t="s">
        <v>66</v>
      </c>
      <c r="AK55" s="311"/>
      <c r="AL55" s="2437">
        <v>1</v>
      </c>
      <c r="AM55" s="2676" t="s">
        <v>486</v>
      </c>
      <c r="AN55" s="751"/>
      <c r="AO55" s="1257">
        <v>4613.24</v>
      </c>
      <c r="AP55" s="2602">
        <v>45658.47399305556</v>
      </c>
      <c r="AQ55" s="2107" t="s">
        <v>66</v>
      </c>
      <c r="AR55" s="2602">
        <v>46022.474074074074</v>
      </c>
      <c r="AS55" s="2107" t="s">
        <v>66</v>
      </c>
      <c r="AT55" s="1348"/>
      <c r="AU55" s="2253" t="s">
        <v>463</v>
      </c>
      <c r="AV55" s="1642">
        <f>STRCHECKDATE(V58:AT58)</f>
      </c>
      <c r="AW55" s="1624"/>
      <c r="AX55" s="1624" t="str">
        <f>IF(T55="","",T55)</f>
        <v>Расходы на создание (реконструкцию) тепловых сетей (за исключением создания (реконструкции) тепловых пунктов)от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 
</v>
      </c>
      <c r="AY55" s="1624"/>
      <c r="AZ55" s="1624"/>
      <c r="BA55" s="1635">
        <v>0</v>
      </c>
    </row>
    <row customHeight="1" ht="14.25" hidden="1">
      <c r="A56" s="1363"/>
      <c r="B56" s="1363"/>
      <c r="C56" s="1363"/>
      <c r="D56" s="1363"/>
      <c r="E56" s="2259"/>
      <c r="F56" s="2259"/>
      <c r="G56" s="2259"/>
      <c r="H56" s="2259"/>
      <c r="I56" s="2286"/>
      <c r="J56" s="2286"/>
      <c r="K56" s="2256" t="str">
        <f>S48&amp;".1"</f>
        <v>1.1.1.1.1</v>
      </c>
      <c r="L56" s="1369"/>
      <c r="M56" s="1776"/>
      <c r="N56" s="1776"/>
      <c r="O56" s="1776"/>
      <c r="P56" s="2374"/>
      <c r="Q56" s="2374"/>
      <c r="R56" s="2347"/>
      <c r="S56" s="2342"/>
      <c r="T56" s="2345"/>
      <c r="U56" s="300"/>
      <c r="V56" s="2677"/>
      <c r="W56" s="2678"/>
      <c r="X56" s="2602"/>
      <c r="Y56" s="2107"/>
      <c r="Z56" s="2602"/>
      <c r="AA56" s="2107"/>
      <c r="AB56" s="2107"/>
      <c r="AC56" s="2326"/>
      <c r="AD56" s="2437"/>
      <c r="AE56" s="2327"/>
      <c r="AF56" s="2107"/>
      <c r="AG56" s="2326"/>
      <c r="AH56" s="2437"/>
      <c r="AI56" s="2675"/>
      <c r="AJ56" s="2107"/>
      <c r="AK56" s="2679"/>
      <c r="AL56" s="2680"/>
      <c r="AM56" s="2681" t="s">
        <v>464</v>
      </c>
      <c r="AN56" s="2682"/>
      <c r="AO56" s="2683"/>
      <c r="AP56" s="2684"/>
      <c r="AQ56" s="2685"/>
      <c r="AR56" s="2686"/>
      <c r="AS56" s="2687"/>
      <c r="AT56" s="1390"/>
      <c r="AU56" s="2254"/>
      <c r="AV56" s="1642"/>
      <c r="AW56" s="1624"/>
      <c r="AX56" s="1624"/>
      <c r="AY56" s="1624"/>
      <c r="AZ56" s="1624"/>
      <c r="BA56" s="1635">
        <v>0</v>
      </c>
    </row>
    <row customHeight="1" ht="14.25">
      <c r="A57" s="1363"/>
      <c r="B57" s="1363"/>
      <c r="C57" s="1363"/>
      <c r="D57" s="1363"/>
      <c r="E57" s="2259"/>
      <c r="F57" s="2259"/>
      <c r="G57" s="2259"/>
      <c r="H57" s="2259"/>
      <c r="I57" s="2286"/>
      <c r="J57" s="2286"/>
      <c r="K57" s="2256" t="str">
        <f>S54&amp;".1"</f>
        <v>.1</v>
      </c>
      <c r="L57" s="1369"/>
      <c r="M57" s="1776"/>
      <c r="N57" s="1776"/>
      <c r="O57" s="1776"/>
      <c r="P57" s="2374"/>
      <c r="Q57" s="2374"/>
      <c r="R57" s="2347">
        <v>1</v>
      </c>
      <c r="S57" s="2341" t="str">
        <f>$K57</f>
        <v>.1</v>
      </c>
      <c r="T57" s="2344"/>
      <c r="U57" s="300"/>
      <c r="V57" s="751"/>
      <c r="W57" s="1257"/>
      <c r="X57" s="2602"/>
      <c r="Y57" s="2107" t="s">
        <v>66</v>
      </c>
      <c r="Z57" s="2602"/>
      <c r="AA57" s="2107" t="s">
        <v>66</v>
      </c>
      <c r="AB57" s="2107" t="s">
        <v>19</v>
      </c>
      <c r="AC57" s="2326"/>
      <c r="AD57" s="2437">
        <v>1</v>
      </c>
      <c r="AE57" s="2327"/>
      <c r="AF57" s="2107" t="s">
        <v>19</v>
      </c>
      <c r="AG57" s="683" t="s">
        <v>482</v>
      </c>
      <c r="AH57" s="2437" t="s">
        <v>99</v>
      </c>
      <c r="AI57" s="2327" t="s">
        <v>487</v>
      </c>
      <c r="AJ57" s="2107" t="s">
        <v>66</v>
      </c>
      <c r="AK57" s="311"/>
      <c r="AL57" s="2437">
        <v>1</v>
      </c>
      <c r="AM57" s="2676" t="s">
        <v>486</v>
      </c>
      <c r="AN57" s="751"/>
      <c r="AO57" s="1257">
        <v>5832.89</v>
      </c>
      <c r="AP57" s="2602">
        <v>45658.47511574074</v>
      </c>
      <c r="AQ57" s="2107" t="s">
        <v>66</v>
      </c>
      <c r="AR57" s="2602">
        <v>46022.47520833334</v>
      </c>
      <c r="AS57" s="2107" t="s">
        <v>66</v>
      </c>
      <c r="AT57" s="1348"/>
      <c r="AU57" s="2253" t="s">
        <v>463</v>
      </c>
      <c r="AV57" s="1642">
        <f>STRCHECKDATE(V60:AT60)</f>
      </c>
      <c r="AW57" s="1624"/>
      <c r="AX57" s="1624" t="str">
        <f>IF(T57="","",T57)</f>
        <v/>
      </c>
      <c r="AY57" s="1624"/>
      <c r="AZ57" s="1624"/>
      <c r="BA57" s="1635">
        <v>0</v>
      </c>
    </row>
    <row customHeight="1" ht="14.25">
      <c r="A58" s="1363"/>
      <c r="B58" s="1363"/>
      <c r="C58" s="1363"/>
      <c r="D58" s="1363"/>
      <c r="E58" s="2259"/>
      <c r="F58" s="2259"/>
      <c r="G58" s="2259"/>
      <c r="H58" s="2259"/>
      <c r="I58" s="2286"/>
      <c r="J58" s="2286"/>
      <c r="K58" s="2256"/>
      <c r="L58" s="1369"/>
      <c r="M58" s="1776"/>
      <c r="N58" s="1776"/>
      <c r="O58" s="1776"/>
      <c r="P58" s="2374"/>
      <c r="Q58" s="2374"/>
      <c r="R58" s="2347"/>
      <c r="S58" s="2342"/>
      <c r="T58" s="2345"/>
      <c r="U58" s="300"/>
      <c r="V58" s="2688"/>
      <c r="W58" s="2689"/>
      <c r="X58" s="2602"/>
      <c r="Y58" s="2107"/>
      <c r="Z58" s="2602"/>
      <c r="AA58" s="2107"/>
      <c r="AB58" s="2107"/>
      <c r="AC58" s="2326"/>
      <c r="AD58" s="2437"/>
      <c r="AE58" s="2327"/>
      <c r="AF58" s="2107"/>
      <c r="AG58" s="2326"/>
      <c r="AH58" s="2437">
        <v>1</v>
      </c>
      <c r="AI58" s="2327"/>
      <c r="AJ58" s="2107"/>
      <c r="AK58" s="2690"/>
      <c r="AL58" s="2691"/>
      <c r="AM58" s="2692" t="s">
        <v>464</v>
      </c>
      <c r="AN58" s="2693"/>
      <c r="AO58" s="2694"/>
      <c r="AP58" s="2695"/>
      <c r="AQ58" s="2696"/>
      <c r="AR58" s="2697"/>
      <c r="AS58" s="2698"/>
      <c r="AT58" s="1390"/>
      <c r="AU58" s="2254"/>
      <c r="AV58" s="1642"/>
      <c r="AW58" s="1624"/>
      <c r="AX58" s="1624"/>
      <c r="AY58" s="1624"/>
      <c r="AZ58" s="1624"/>
      <c r="BA58" s="1635">
        <v>0</v>
      </c>
    </row>
    <row customHeight="1" ht="14.25">
      <c r="A59" s="1363"/>
      <c r="B59" s="1363"/>
      <c r="C59" s="1363"/>
      <c r="D59" s="1363"/>
      <c r="E59" s="2259"/>
      <c r="F59" s="2259"/>
      <c r="G59" s="2259"/>
      <c r="H59" s="2259"/>
      <c r="I59" s="2286"/>
      <c r="J59" s="2286"/>
      <c r="K59" s="2256" t="str">
        <f>S48&amp;".1"</f>
        <v>1.1.1.1.1</v>
      </c>
      <c r="L59" s="1369"/>
      <c r="M59" s="1776"/>
      <c r="N59" s="1776"/>
      <c r="O59" s="1776"/>
      <c r="P59" s="2374"/>
      <c r="Q59" s="2374"/>
      <c r="R59" s="2347"/>
      <c r="S59" s="2342"/>
      <c r="T59" s="2345"/>
      <c r="U59" s="300"/>
      <c r="V59" s="2699"/>
      <c r="W59" s="2700"/>
      <c r="X59" s="2602"/>
      <c r="Y59" s="2107"/>
      <c r="Z59" s="2602"/>
      <c r="AA59" s="2107"/>
      <c r="AB59" s="2107"/>
      <c r="AC59" s="2326"/>
      <c r="AD59" s="2437"/>
      <c r="AE59" s="2327"/>
      <c r="AF59" s="2107"/>
      <c r="AG59" s="2701"/>
      <c r="AH59" s="2702"/>
      <c r="AI59" s="2703" t="s">
        <v>465</v>
      </c>
      <c r="AJ59" s="2704"/>
      <c r="AK59" s="2705"/>
      <c r="AL59" s="2706"/>
      <c r="AM59" s="2707"/>
      <c r="AN59" s="2708"/>
      <c r="AO59" s="2709"/>
      <c r="AP59" s="2710"/>
      <c r="AQ59" s="2711"/>
      <c r="AR59" s="2712"/>
      <c r="AS59" s="2713"/>
      <c r="AT59" s="1390"/>
      <c r="AU59" s="2254"/>
      <c r="AV59" s="1642"/>
      <c r="AW59" s="1624"/>
      <c r="AX59" s="1624"/>
      <c r="AY59" s="1624"/>
      <c r="AZ59" s="1624"/>
      <c r="BA59" s="1635">
        <v>0</v>
      </c>
    </row>
    <row customHeight="1" ht="14.25">
      <c r="A60" s="1363"/>
      <c r="B60" s="1363"/>
      <c r="C60" s="1363"/>
      <c r="D60" s="1363"/>
      <c r="E60" s="2259"/>
      <c r="F60" s="2259"/>
      <c r="G60" s="2259"/>
      <c r="H60" s="2259"/>
      <c r="I60" s="2286"/>
      <c r="J60" s="2286"/>
      <c r="K60" s="2256" t="str">
        <f>S48&amp;".1"</f>
        <v>1.1.1.1.1</v>
      </c>
      <c r="L60" s="1369"/>
      <c r="M60" s="1776"/>
      <c r="N60" s="1776"/>
      <c r="O60" s="1776"/>
      <c r="P60" s="2374"/>
      <c r="Q60" s="2374"/>
      <c r="R60" s="2347"/>
      <c r="S60" s="2343"/>
      <c r="T60" s="2346"/>
      <c r="U60" s="300"/>
      <c r="V60" s="2714"/>
      <c r="W60" s="2715" t="str">
        <f>X55&amp;"-"&amp;Z55</f>
        <v>-</v>
      </c>
      <c r="X60" s="2309"/>
      <c r="Y60" s="2107"/>
      <c r="Z60" s="2309"/>
      <c r="AA60" s="2107"/>
      <c r="AB60" s="2107"/>
      <c r="AC60" s="2716"/>
      <c r="AD60" s="2717"/>
      <c r="AE60" s="2718" t="s">
        <v>466</v>
      </c>
      <c r="AF60" s="2719"/>
      <c r="AG60" s="2720"/>
      <c r="AH60" s="2721"/>
      <c r="AI60" s="2722"/>
      <c r="AJ60" s="2723"/>
      <c r="AK60" s="2724"/>
      <c r="AL60" s="2725"/>
      <c r="AM60" s="2726"/>
      <c r="AN60" s="2727"/>
      <c r="AO60" s="2728" t="str">
        <f>AP55&amp;"-"&amp;AR55</f>
        <v>45658.47399305556-46022.474074074074</v>
      </c>
      <c r="AP60" s="2729"/>
      <c r="AQ60" s="2730"/>
      <c r="AR60" s="2731"/>
      <c r="AS60" s="2732"/>
      <c r="AT60" s="1349"/>
      <c r="AU60" s="2254"/>
      <c r="AV60" s="1642"/>
      <c r="AW60" s="1624"/>
      <c r="AX60" s="1624" t="str">
        <f>IF(T60="","",T60)</f>
        <v/>
      </c>
      <c r="AY60" s="1624"/>
      <c r="AZ60" s="1624"/>
      <c r="BA60" s="1635">
        <v>0</v>
      </c>
    </row>
    <row customHeight="1" ht="11.549999999999999">
      <c r="A61" s="1363" t="s">
        <v>199</v>
      </c>
      <c r="B61" s="1363" t="s">
        <v>200</v>
      </c>
      <c r="C61" s="1363" t="s">
        <v>201</v>
      </c>
      <c r="D61" s="1363" t="s">
        <v>202</v>
      </c>
      <c r="E61" s="2259"/>
      <c r="F61" s="2259"/>
      <c r="G61" s="2259"/>
      <c r="H61" s="2259"/>
      <c r="I61" s="2286"/>
      <c r="J61" s="2256"/>
      <c r="K61" s="1363"/>
      <c r="L61" s="1364"/>
      <c r="P61" s="2257"/>
      <c r="Q61" s="2257"/>
      <c r="R61" s="356"/>
      <c r="S61" s="1278"/>
      <c r="T61" s="287" t="s">
        <v>467</v>
      </c>
      <c r="U61" s="367"/>
      <c r="V61" s="367"/>
      <c r="W61" s="367"/>
      <c r="X61" s="367"/>
      <c r="Y61" s="367"/>
      <c r="Z61" s="367"/>
      <c r="AA61" s="324"/>
      <c r="AB61" s="1505"/>
      <c r="AC61" s="367"/>
      <c r="AD61" s="367"/>
      <c r="AE61" s="367"/>
      <c r="AF61" s="367"/>
      <c r="AG61" s="367"/>
      <c r="AH61" s="367"/>
      <c r="AI61" s="367"/>
      <c r="AJ61" s="367"/>
      <c r="AK61" s="367"/>
      <c r="AL61" s="367"/>
      <c r="AM61" s="367"/>
      <c r="AN61" s="367"/>
      <c r="AO61" s="367"/>
      <c r="AP61" s="367"/>
      <c r="AQ61" s="367"/>
      <c r="AR61" s="367"/>
      <c r="AS61" s="367"/>
      <c r="AT61" s="324"/>
      <c r="AU61" s="2255"/>
      <c r="AW61" s="500"/>
      <c r="AX61" s="500" t="str">
        <f>IF(T61="","",T61)</f>
        <v>Добавить строку</v>
      </c>
      <c r="AY61" s="500"/>
      <c r="AZ61" s="500"/>
      <c r="BA61" s="1155">
        <v>11</v>
      </c>
    </row>
    <row s="1642" customFormat="1" customHeight="1" ht="1.05">
      <c r="A62" s="1343" t="s">
        <v>199</v>
      </c>
      <c r="B62" s="1343" t="s">
        <v>200</v>
      </c>
      <c r="C62" s="1343" t="s">
        <v>201</v>
      </c>
      <c r="D62" s="1343" t="s">
        <v>202</v>
      </c>
      <c r="E62" s="2259"/>
      <c r="F62" s="2259"/>
      <c r="G62" s="2259"/>
      <c r="H62" s="2259"/>
      <c r="I62" s="2256"/>
      <c r="J62" s="1343"/>
      <c r="K62" s="1343"/>
      <c r="L62" s="1346"/>
      <c r="M62" s="510"/>
      <c r="N62" s="510"/>
      <c r="O62" s="510"/>
      <c r="P62" s="2257"/>
      <c r="Q62" s="1331"/>
      <c r="R62" s="356"/>
      <c r="S62" s="1386"/>
      <c r="T62" s="1387" t="s">
        <v>415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9"/>
      <c r="AW62" s="500"/>
      <c r="AX62" s="500" t="str">
        <f>IF(T62="","",T62)</f>
        <v>Добавить группу потребителей</v>
      </c>
      <c r="AY62" s="500"/>
      <c r="AZ62" s="500"/>
      <c r="BA62" s="511">
        <v>1</v>
      </c>
    </row>
    <row s="1641" customFormat="1" customHeight="1" ht="1.05">
      <c r="A63" s="1343" t="s">
        <v>199</v>
      </c>
      <c r="B63" s="1343" t="s">
        <v>200</v>
      </c>
      <c r="C63" s="1343" t="s">
        <v>201</v>
      </c>
      <c r="D63" s="1343" t="s">
        <v>202</v>
      </c>
      <c r="E63" s="2259"/>
      <c r="F63" s="2259"/>
      <c r="G63" s="2259"/>
      <c r="H63" s="2258"/>
      <c r="I63" s="1343"/>
      <c r="J63" s="1343"/>
      <c r="K63" s="1343"/>
      <c r="L63" s="1346"/>
      <c r="M63" s="1315"/>
      <c r="N63" s="1315"/>
      <c r="O63" s="518"/>
      <c r="P63" s="380"/>
      <c r="Q63" s="1344"/>
      <c r="R63" s="1400"/>
      <c r="S63" s="1386"/>
      <c r="T63" s="1387"/>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9"/>
      <c r="AV63" s="511"/>
      <c r="AW63" s="500"/>
      <c r="AX63" s="500" t="str">
        <f>IF(T63="","",T63)</f>
        <v/>
      </c>
      <c r="AY63" s="500"/>
      <c r="AZ63" s="500"/>
      <c r="BA63" s="496">
        <v>1</v>
      </c>
    </row>
    <row s="1642" customFormat="1" customHeight="1" ht="1.05">
      <c r="A64" s="1343" t="s">
        <v>199</v>
      </c>
      <c r="B64" s="1343" t="s">
        <v>200</v>
      </c>
      <c r="C64" s="1343" t="s">
        <v>201</v>
      </c>
      <c r="D64" s="1314"/>
      <c r="E64" s="2259"/>
      <c r="F64" s="2259"/>
      <c r="G64" s="2258"/>
      <c r="H64" s="1314"/>
      <c r="I64" s="1314"/>
      <c r="J64" s="1314"/>
      <c r="K64" s="1314"/>
      <c r="L64" s="1339"/>
      <c r="M64" s="1315"/>
      <c r="N64" s="1315"/>
      <c r="P64" s="1316"/>
      <c r="Q64" s="1317"/>
      <c r="R64" s="1316"/>
      <c r="S64" s="1322"/>
      <c r="T64" s="1325" t="s">
        <v>203</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W64" s="789"/>
      <c r="AX64" s="789" t="str">
        <f>IF(T64="","",T64)</f>
        <v>Добавить источник для дифференциации</v>
      </c>
      <c r="AY64" s="789"/>
      <c r="AZ64" s="789"/>
      <c r="BA64" s="518">
        <v>1</v>
      </c>
    </row>
    <row s="1642" customFormat="1" customHeight="1" ht="1.05">
      <c r="A65" s="1343" t="s">
        <v>199</v>
      </c>
      <c r="B65" s="1343" t="s">
        <v>200</v>
      </c>
      <c r="C65" s="1314"/>
      <c r="D65" s="1314"/>
      <c r="E65" s="2259"/>
      <c r="F65" s="2258"/>
      <c r="G65" s="1314"/>
      <c r="H65" s="1314"/>
      <c r="I65" s="1314"/>
      <c r="J65" s="1314"/>
      <c r="K65" s="1314"/>
      <c r="L65" s="1339"/>
      <c r="M65" s="1321"/>
      <c r="N65" s="1321"/>
      <c r="P65" s="1316"/>
      <c r="Q65" s="1317"/>
      <c r="R65" s="1316"/>
      <c r="S65" s="1322"/>
      <c r="T65" s="1325" t="s">
        <v>204</v>
      </c>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W65" s="789"/>
      <c r="AX65" s="789" t="str">
        <f>IF(T65="","",T65)</f>
        <v>Добавить централизованную систему для дифференциации</v>
      </c>
      <c r="AY65" s="789"/>
      <c r="AZ65" s="789"/>
      <c r="BA65" s="518">
        <v>1</v>
      </c>
    </row>
    <row s="1642" customFormat="1" customHeight="1" ht="1.05">
      <c r="A66" s="1343" t="s">
        <v>199</v>
      </c>
      <c r="B66" s="1343"/>
      <c r="C66" s="1343"/>
      <c r="D66" s="1343"/>
      <c r="E66" s="2259"/>
      <c r="F66" s="1343"/>
      <c r="G66" s="1343"/>
      <c r="H66" s="1343"/>
      <c r="I66" s="1343"/>
      <c r="J66" s="1343"/>
      <c r="K66" s="1343"/>
      <c r="L66" s="1346"/>
      <c r="M66" s="1321"/>
      <c r="N66" s="1321"/>
      <c r="O66" s="518"/>
      <c r="P66" s="380"/>
      <c r="Q66" s="1344"/>
      <c r="R66" s="380"/>
      <c r="S66" s="1322"/>
      <c r="T66" s="1325" t="s">
        <v>205</v>
      </c>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W66" s="500"/>
      <c r="AX66" s="500" t="str">
        <f>IF(T66="","",T66)</f>
        <v>Добавить территорию для дифференциации</v>
      </c>
      <c r="AY66" s="500"/>
      <c r="AZ66" s="500"/>
      <c r="BA66" s="511">
        <v>1</v>
      </c>
    </row>
    <row s="1642" customFormat="1" customHeight="1" ht="1.05">
      <c r="A67" s="1343" t="s">
        <v>199</v>
      </c>
      <c r="B67" s="1343"/>
      <c r="C67" s="1343"/>
      <c r="D67" s="1343"/>
      <c r="E67" s="2258"/>
      <c r="F67" s="1343"/>
      <c r="G67" s="1343"/>
      <c r="H67" s="1343"/>
      <c r="I67" s="1343"/>
      <c r="J67" s="1343"/>
      <c r="K67" s="1343"/>
      <c r="L67" s="1346"/>
      <c r="M67" s="1321"/>
      <c r="N67" s="1321"/>
      <c r="O67" s="518"/>
      <c r="P67" s="380"/>
      <c r="Q67" s="1344"/>
      <c r="R67" s="380"/>
      <c r="S67" s="1322"/>
      <c r="T67" s="1325" t="s">
        <v>205</v>
      </c>
      <c r="U67" s="1324"/>
      <c r="V67" s="1324"/>
      <c r="W67" s="1324"/>
      <c r="X67" s="1324"/>
      <c r="Y67" s="1324"/>
      <c r="Z67" s="1324"/>
      <c r="AA67" s="1324"/>
      <c r="AB67" s="1324"/>
      <c r="AC67" s="1324"/>
      <c r="AD67" s="1324"/>
      <c r="AE67" s="1324"/>
      <c r="AF67" s="1324"/>
      <c r="AG67" s="1324"/>
      <c r="AH67" s="1324"/>
      <c r="AI67" s="1324"/>
      <c r="AJ67" s="1324"/>
      <c r="AK67" s="1324"/>
      <c r="AL67" s="1324"/>
      <c r="AM67" s="1324"/>
      <c r="AN67" s="1324"/>
      <c r="AO67" s="1324"/>
      <c r="AP67" s="1324"/>
      <c r="AQ67" s="1324"/>
      <c r="AR67" s="1324"/>
      <c r="AS67" s="1324"/>
      <c r="AT67" s="1324"/>
      <c r="AU67" s="1324"/>
      <c r="AW67" s="500"/>
      <c r="AX67" s="500" t="str">
        <f>IF(T67="","",T67)</f>
        <v>Добавить территорию для дифференциации</v>
      </c>
      <c r="AY67" s="500"/>
      <c r="AZ67" s="500"/>
      <c r="BA67" s="511">
        <v>1</v>
      </c>
    </row>
    <row s="1642" customFormat="1" customHeight="1" ht="1.05">
      <c r="A68" s="1314"/>
      <c r="B68" s="1314"/>
      <c r="C68" s="1314"/>
      <c r="D68" s="1314"/>
      <c r="E68" s="1343"/>
      <c r="F68" s="1314"/>
      <c r="G68" s="1314"/>
      <c r="H68" s="1314"/>
      <c r="I68" s="1314"/>
      <c r="J68" s="1314"/>
      <c r="K68" s="1314"/>
      <c r="L68" s="1339"/>
      <c r="M68" s="1321"/>
      <c r="N68" s="1321"/>
      <c r="P68" s="1316"/>
      <c r="Q68" s="1317"/>
      <c r="R68" s="1316"/>
      <c r="S68" s="1322"/>
      <c r="T68" s="1325" t="s">
        <v>206</v>
      </c>
      <c r="U68" s="1324"/>
      <c r="V68" s="1324"/>
      <c r="W68" s="1324"/>
      <c r="X68" s="1324"/>
      <c r="Y68" s="1324"/>
      <c r="Z68" s="1324"/>
      <c r="AA68" s="1324"/>
      <c r="AB68" s="1324"/>
      <c r="AC68" s="1324"/>
      <c r="AD68" s="1324"/>
      <c r="AE68" s="1324"/>
      <c r="AF68" s="1324"/>
      <c r="AG68" s="1324"/>
      <c r="AH68" s="1324"/>
      <c r="AI68" s="1324"/>
      <c r="AJ68" s="1324"/>
      <c r="AK68" s="1324"/>
      <c r="AL68" s="1324"/>
      <c r="AM68" s="1324"/>
      <c r="AN68" s="1324"/>
      <c r="AO68" s="1324"/>
      <c r="AP68" s="1324"/>
      <c r="AQ68" s="1324"/>
      <c r="AR68" s="1324"/>
      <c r="AS68" s="1324"/>
      <c r="AT68" s="1324"/>
      <c r="AU68" s="1324"/>
      <c r="AW68" s="789"/>
      <c r="AX68" s="789" t="str">
        <f>IF(T68="","",T68)</f>
        <v>Добавить наименование тарифа</v>
      </c>
      <c r="AY68" s="789"/>
      <c r="AZ68" s="789"/>
      <c r="BA68" s="518">
        <v>1</v>
      </c>
    </row>
    <row customHeight="1" ht="11.549999999999999">
      <c r="M69" s="1160"/>
      <c r="N69" s="1160"/>
      <c r="O69" s="537"/>
      <c r="P69" s="1160"/>
      <c r="Q69" s="1160"/>
      <c r="R69" s="1155"/>
      <c r="S69" s="1155"/>
      <c r="AV69" s="1155"/>
      <c r="AW69" s="1155"/>
      <c r="AX69" s="1155"/>
      <c r="AY69" s="1155"/>
      <c r="AZ69" s="1155"/>
      <c r="BA69" s="1155">
        <v>11</v>
      </c>
    </row>
    <row customHeight="1" ht="19.95">
      <c r="O70" s="537"/>
      <c r="S70" s="1253"/>
      <c r="T70" s="2285"/>
      <c r="U70" s="2285"/>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R70" s="2285"/>
      <c r="AS70" s="2285"/>
      <c r="AT70" s="2285"/>
      <c r="AU70" s="2285"/>
      <c r="BA70" s="1155">
        <v>19</v>
      </c>
    </row>
    <row customHeight="1" ht="21">
      <c r="O71" s="537"/>
      <c r="T71" s="2285"/>
      <c r="U71" s="2285"/>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R71" s="2285"/>
      <c r="AS71" s="2285"/>
      <c r="AT71" s="2285"/>
      <c r="AU71" s="2285"/>
      <c r="BA71" s="1155">
        <v>20</v>
      </c>
    </row>
    <row customHeight="1" ht="14.699999999999998">
      <c r="O72" s="537"/>
      <c r="T72" s="1333"/>
      <c r="U72" s="1333"/>
      <c r="V72" s="1333"/>
      <c r="W72" s="1333"/>
      <c r="X72" s="1333"/>
      <c r="Y72" s="1333"/>
      <c r="Z72" s="1333"/>
      <c r="AA72" s="1333"/>
      <c r="AB72" s="1333"/>
      <c r="AC72" s="1333"/>
      <c r="AD72" s="1333"/>
      <c r="AE72" s="1333"/>
      <c r="AF72" s="1333"/>
      <c r="AG72" s="1333"/>
      <c r="AH72" s="1333"/>
      <c r="AI72" s="1333"/>
      <c r="AJ72" s="1333"/>
      <c r="AK72" s="1333"/>
      <c r="AL72" s="1333"/>
      <c r="AM72" s="1333"/>
      <c r="AN72" s="1333"/>
      <c r="AO72" s="1333"/>
      <c r="AP72" s="1333"/>
      <c r="AQ72" s="1333"/>
      <c r="AR72" s="1333"/>
      <c r="AS72" s="1333"/>
      <c r="AT72" s="1333"/>
      <c r="AU72" s="1333"/>
      <c r="BA72" s="1155">
        <v>14</v>
      </c>
    </row>
    <row customHeight="1" ht="19.95">
      <c r="O73" s="537"/>
      <c r="T73" s="2285"/>
      <c r="U73" s="2285"/>
      <c r="V73" s="2285"/>
      <c r="W73" s="2285"/>
      <c r="X73" s="2285"/>
      <c r="Y73" s="2285"/>
      <c r="Z73" s="2285"/>
      <c r="AA73" s="2285"/>
      <c r="AB73" s="2285"/>
      <c r="AC73" s="2285"/>
      <c r="AD73" s="2285"/>
      <c r="AE73" s="2285"/>
      <c r="AF73" s="2285"/>
      <c r="AG73" s="2285"/>
      <c r="AH73" s="2285"/>
      <c r="AI73" s="2285"/>
      <c r="AJ73" s="2285"/>
      <c r="AK73" s="2285"/>
      <c r="AL73" s="2285"/>
      <c r="AM73" s="2285"/>
      <c r="AN73" s="2285"/>
      <c r="AO73" s="2285"/>
      <c r="AP73" s="2285"/>
      <c r="AQ73" s="2285"/>
      <c r="AR73" s="2285"/>
      <c r="AS73" s="2285"/>
      <c r="AT73" s="2285"/>
      <c r="AU73" s="2285"/>
      <c r="BA73" s="1155">
        <v>19</v>
      </c>
    </row>
    <row customHeight="1" ht="16.8">
      <c r="O74" s="537"/>
      <c r="T74" s="2285"/>
      <c r="U74" s="2285"/>
      <c r="V74" s="2285"/>
      <c r="W74" s="2285"/>
      <c r="X74" s="2285"/>
      <c r="Y74" s="2285"/>
      <c r="Z74" s="2285"/>
      <c r="AA74" s="2285"/>
      <c r="AB74" s="2285"/>
      <c r="AC74" s="2285"/>
      <c r="AD74" s="2285"/>
      <c r="AE74" s="2285"/>
      <c r="AF74" s="2285"/>
      <c r="AG74" s="2285"/>
      <c r="AH74" s="2285"/>
      <c r="AI74" s="2285"/>
      <c r="AJ74" s="2285"/>
      <c r="AK74" s="2285"/>
      <c r="AL74" s="2285"/>
      <c r="AM74" s="2285"/>
      <c r="AN74" s="2285"/>
      <c r="AO74" s="2285"/>
      <c r="AP74" s="2285"/>
      <c r="AQ74" s="2285"/>
      <c r="AR74" s="2285"/>
      <c r="AS74" s="2285"/>
      <c r="AT74" s="2285"/>
      <c r="AU74" s="2285"/>
      <c r="BA74" s="1155">
        <v>16</v>
      </c>
    </row>
    <row customHeight="1" ht="14.699999999999998">
      <c r="O75" s="537"/>
      <c r="BA75" s="1155">
        <v>14</v>
      </c>
    </row>
    <row customHeight="1" ht="22.5" hidden="1">
      <c r="A76" s="1160" t="s">
        <v>82</v>
      </c>
      <c r="B76" s="1160">
        <v>0</v>
      </c>
      <c r="C76" s="1160">
        <v>0</v>
      </c>
      <c r="D76" s="1160">
        <v>0</v>
      </c>
      <c r="E76" s="1160">
        <v>0</v>
      </c>
      <c r="F76" s="1160">
        <v>0</v>
      </c>
      <c r="G76" s="1160">
        <v>0</v>
      </c>
      <c r="H76" s="1160">
        <v>0</v>
      </c>
      <c r="I76" s="1160">
        <v>0</v>
      </c>
      <c r="J76" s="1160">
        <v>0</v>
      </c>
      <c r="K76" s="1160">
        <v>0</v>
      </c>
      <c r="L76" s="1329">
        <v>0</v>
      </c>
      <c r="M76" s="1362">
        <v>0</v>
      </c>
      <c r="N76" s="1362">
        <v>0</v>
      </c>
      <c r="O76" s="1362">
        <v>0</v>
      </c>
      <c r="P76" s="1362">
        <v>3</v>
      </c>
      <c r="Q76" s="1371">
        <v>3</v>
      </c>
      <c r="R76" s="344">
        <v>3</v>
      </c>
      <c r="S76" s="581">
        <v>12</v>
      </c>
      <c r="T76" s="1155">
        <v>31</v>
      </c>
      <c r="U76" s="1155">
        <v>0</v>
      </c>
      <c r="V76" s="1155">
        <v>0</v>
      </c>
      <c r="W76" s="1155">
        <v>0</v>
      </c>
      <c r="X76" s="1155">
        <v>0</v>
      </c>
      <c r="Y76" s="1155">
        <v>0</v>
      </c>
      <c r="Z76" s="1155">
        <v>0</v>
      </c>
      <c r="AA76" s="1155">
        <v>0</v>
      </c>
      <c r="AB76" s="1155">
        <v>5</v>
      </c>
      <c r="AC76" s="1155">
        <v>3</v>
      </c>
      <c r="AD76" s="1155">
        <v>3</v>
      </c>
      <c r="AE76" s="1155">
        <v>24</v>
      </c>
      <c r="AF76" s="1155">
        <v>3</v>
      </c>
      <c r="AG76" s="1155">
        <v>3</v>
      </c>
      <c r="AH76" s="1155">
        <v>3</v>
      </c>
      <c r="AI76" s="1155">
        <v>24</v>
      </c>
      <c r="AJ76" s="1155">
        <v>3</v>
      </c>
      <c r="AK76" s="1155">
        <v>3</v>
      </c>
      <c r="AL76" s="1155">
        <v>3</v>
      </c>
      <c r="AM76" s="1155">
        <v>18</v>
      </c>
      <c r="AN76" s="1155">
        <v>21</v>
      </c>
      <c r="AO76" s="1155">
        <v>21</v>
      </c>
      <c r="AP76" s="1155">
        <v>11</v>
      </c>
      <c r="AQ76" s="1155">
        <v>3</v>
      </c>
      <c r="AR76" s="1155">
        <v>11</v>
      </c>
      <c r="AS76" s="1155">
        <v>8</v>
      </c>
      <c r="AT76" s="1155">
        <v>4</v>
      </c>
      <c r="AU76" s="1155">
        <v>115</v>
      </c>
      <c r="AV76" s="511">
        <v>10</v>
      </c>
      <c r="AW76" s="511">
        <v>10</v>
      </c>
      <c r="AX76" s="511">
        <v>10</v>
      </c>
      <c r="AY76" s="511">
        <v>10</v>
      </c>
      <c r="AZ76" s="511">
        <v>10</v>
      </c>
      <c r="BA76" s="1155">
        <v>23</v>
      </c>
    </row>
  </sheetData>
  <sheetProtection formatColumns="0" formatRows="0" autoFilter="0" sort="0" insertRows="0" insertColumns="1" deleteRows="0" deleteColumns="0"/>
  <mergeCells count="140">
    <mergeCell ref="T73:AU73"/>
    <mergeCell ref="T74:AU74"/>
    <mergeCell ref="AI51:AI52"/>
    <mergeCell ref="AJ51:AJ52"/>
    <mergeCell ref="AJ40:AM43"/>
    <mergeCell ref="AD51:AD53"/>
    <mergeCell ref="AE51:AE53"/>
    <mergeCell ref="AF51:AF53"/>
    <mergeCell ref="AG51:AG52"/>
    <mergeCell ref="AH51:AH52"/>
    <mergeCell ref="T70:AU70"/>
    <mergeCell ref="T71:AU71"/>
    <mergeCell ref="T51:T54"/>
    <mergeCell ref="AB51:AB54"/>
    <mergeCell ref="AC51:AC53"/>
    <mergeCell ref="AU39:AU43"/>
    <mergeCell ref="T40:T43"/>
    <mergeCell ref="V40:Z40"/>
    <mergeCell ref="AU51:AU6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7"/>
    <mergeCell ref="V45:AA45"/>
    <mergeCell ref="AB45:AT45"/>
    <mergeCell ref="F46:F65"/>
    <mergeCell ref="V46:AA46"/>
    <mergeCell ref="AB46:AT46"/>
    <mergeCell ref="G47:G64"/>
    <mergeCell ref="V47:AA47"/>
    <mergeCell ref="AB47:AT47"/>
    <mergeCell ref="H48:H63"/>
    <mergeCell ref="V48:AA48"/>
    <mergeCell ref="AB48:AT48"/>
    <mergeCell ref="I49:I62"/>
    <mergeCell ref="P49:P62"/>
    <mergeCell ref="V49:AA49"/>
    <mergeCell ref="AB49:AT49"/>
    <mergeCell ref="J50:J61"/>
    <mergeCell ref="Q50:Q61"/>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5:X60"/>
    <mergeCell ref="Y55:Y60"/>
    <mergeCell ref="Z55:Z60"/>
    <mergeCell ref="AA55:AA60"/>
    <mergeCell ref="K55:K60"/>
    <mergeCell ref="S55:S60"/>
    <mergeCell ref="T55:T60"/>
    <mergeCell ref="R55:R60"/>
    <mergeCell ref="AE55:AE59"/>
    <mergeCell ref="AF55:AF59"/>
    <mergeCell ref="AG55:AG56"/>
    <mergeCell ref="AH55:AH56"/>
    <mergeCell ref="AB55:AB60"/>
    <mergeCell ref="AC55:AC59"/>
    <mergeCell ref="AD55:AD59"/>
    <mergeCell ref="AI55:AI56"/>
    <mergeCell ref="AJ55:AJ56"/>
    <mergeCell ref="AG57:AG58"/>
    <mergeCell ref="AH57:AH58"/>
    <mergeCell ref="AI57:AI58"/>
    <mergeCell ref="AJ57:AJ58"/>
  </mergeCells>
  <dataValidations count="10">
    <dataValidation allowBlank="1" showInputMessage="1" showErrorMessage="1" prompt="Для выбора выполните двойной щелчок левой клавиши мыши по соответствующей ячейке." sqref="Y65596 Y131132 Y196668 Y262204 Y327740 Y393276 Y458812 Y524348 Y589884 Y655420 Y720956 Y786492 Y852028 Y917564 Y983100 AA131132 AA458812 AA196668 AA262204 AA327740 AA393276 AA524348 AA589884 AA655420 AA720956 AA786492 AA852028 AA917564 AA983100 AA65596 AA8:AA10 Y8:Y10 AQ65596 AQ131132 AQ196668 AQ262204 AQ327740 AQ393276 AQ458812 AQ524348 AQ589884 AQ655420 AQ720956 AQ786492 AQ852028 AQ917564 AQ983100 AS131132 AS458812 AS196668 AS262204 AS327740 AS393276 AS524348 AS589884 AS655420 AS720956 AS786492 AS852028 AS917564 AS983100 AS65596 AQ8 AB8 AE8:AF8 AI8:AJ8 AQ19 AS51 AS19 AB19 AE19:AF19 AI19:AJ19 AI51:AJ51 AE51:AF51 AA51:AB51 AS8 AQ51 Y51 Y55 AA55 AB55 AE55 AF55 AI55 AJ55 AQ55 AS55 Y56:Y58 AA56:AA58 Y59 AA59 AB57 AE57 AF57 AI57 AJ57 AQ57 AS57"/>
    <dataValidation type="textLength" operator="lessThanOrEqual" allowBlank="1" showInputMessage="1" showErrorMessage="1" errorTitle="Ошибка" error="Допускается ввод не более 900 символов!" sqref="AU65590:AU65597 AU131126:AU131133 AU196662:AU196669 AU262198:AU262205 AU327734:AU327741 AU393270:AU393277 AU458806:AU458813 AU524342:AU524349 AU589878:AU589885 AU655414:AU655421 AU720950:AU720957 AU786486:AU786493 AU852022:AU852029 AU917558:AU917565 AU983094:AU983101 T8:T11 T51:T60">
      <formula1>900</formula1>
    </dataValidation>
    <dataValidation allowBlank="1" promptTitle="checkPeriodRange" sqref="W65597 W131133 W196669 W262205 W327741 W393277 W458813 W524349 W589885 W655421 W720957 W786493 W852029 W917565 W983101 AO54 AO60 W11 AO65597 AO131133 AO196669 AO262205 AO327741 AO393277 AO458813 AO524349 AO589885 AO655421 AO720957 AO786493 AO852029 AO917565 AO983101 AO11 W54 W6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6 X131132 X196668 X262204 X327740 X393276 X458812 X524348 X589884 X655420 X720956 X786492 X852028 X917564 X983100 Z65596 Z131132 Z196668 Z262204 Z327740 Z393276 Z458812 Z524348 Z589884 Z655420 Z720956 Z786492 Z852028 Z917564 Z983100 X8:X10 Z8:Z10 AP65596 AP131132 AP196668 AP262204 AP327740 AP393276 AP458812 AP524348 AP589884 AP655420 AP720956 AP786492 AP852028 AP917564 AP983100 AR65596 AR131132 AR196668 AR262204 AR327740 AR393276 AR458812 AR524348 AR589884 AR655420 AR720956 AR786492 AR852028 AR917564 AR983100 AR8 AR51 AR19 AP19 AP8 AP51 Z51 X51 X55 Z55 AP55 AR55 X56:X58 Z56:Z58 X59 Z59 AP57 AR57"/>
    <dataValidation type="list" allowBlank="1" showInputMessage="1" showErrorMessage="1" errorTitle="Ошибка" error="Выберите значение из списка" sqref="AB983098:AM983098 AB65594:AM65594 AB131130:AM131130 AB196666:AM196666 AB262202:AM262202 AB327738:AM327738 AB393274:AM393274 AB458810:AM458810 AB524346:AM524346 AB589882:AM589882 AB655418:AM655418 AB720954:AM720954 AB786490:AM786490 AB852026:AM852026 AB917562:AM917562">
      <formula1>kind_of_scheme_in</formula1>
    </dataValidation>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allowBlank="1" sqref="S131134:AU131140 S196670:AU196676 S262206:AU262212 S327742:AU327748 S393278:AU393284 S458814:AU458820 S524350:AU524356 S589886:AU589892 S655422:AU655428 S720958:AU720964 S786494:AU786500 S852030:AU852036 S917566:AU917572 S983102:AU983108 S65598:AU65604"/>
    <dataValidation type="list" allowBlank="1" showInputMessage="1" errorTitle="Ошибка" error="Выберите значение из списка" prompt="Выберите значение из списка" sqref="V917563:AT917563 V983099:AT983099 V65595:AT65595 V131131:AT131131 V196667:AT196667 V262203:AT262203 V327739:AT327739 V393275:AT393275 V458811:AT458811 V524347:AT524347 V589883:AT589883 V655419:AT655419 V720955:AT720955 V786491:AT786491 V852027:AT852027">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A9EFF-D7AC-1C67-39C5-A45EDC931F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326"/>
      <c r="AC28" s="2264" t="str">
        <f>IF(TITLE_DATE_PR_CHANGE="",IF(TITLE_DATE_PR="","",TITLE_DATE_PR),TITLE_DATE_PR_CHANGE)</f>
        <v>45533.45116898148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326"/>
      <c r="AC29" s="2251" t="str">
        <f>IF(TITLE_NUMBER_PR_CHANGE="",IF(TITLE_NUMBER_PR="","",TITLE_NUMBER_PR),TITLE_NUMBER_PR_CHANGE)</f>
        <v>307-12/22752-12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326"/>
      <c r="AC32" s="2264" t="str">
        <f>IF(TITLE_DATE_PR_CHANGE="",IF(TITLE_DATE_PR="","",TITLE_DATE_PR),TITLE_DATE_PR_CHANGE)</f>
        <v>45533.45116898148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326"/>
      <c r="AC33" s="2251" t="str">
        <f>IF(TITLE_NUMBER_PR_CHANGE="",IF(TITLE_NUMBER_PR="","",TITLE_NUMBER_PR),TITLE_NUMBER_PR_CHANGE)</f>
        <v>307-12/22752-12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496</v>
      </c>
      <c r="W38" s="2262" t="s">
        <v>435</v>
      </c>
      <c r="X38" s="2263"/>
      <c r="Y38" s="2262" t="s">
        <v>436</v>
      </c>
      <c r="Z38" s="2269"/>
      <c r="AA38" s="2263"/>
      <c r="AB38" s="2278"/>
      <c r="AC38" s="1352" t="s">
        <v>496</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497</v>
      </c>
      <c r="J39" s="1364" t="s">
        <v>442</v>
      </c>
      <c r="K39" s="1364" t="s">
        <v>498</v>
      </c>
      <c r="L39" s="1364" t="s">
        <v>418</v>
      </c>
      <c r="Q39" s="376"/>
      <c r="R39" s="376"/>
      <c r="S39" s="2273"/>
      <c r="T39" s="2209"/>
      <c r="U39" s="302"/>
      <c r="V39" s="1352" t="s">
        <v>499</v>
      </c>
      <c r="W39" s="1222" t="s">
        <v>500</v>
      </c>
      <c r="X39" s="1222" t="s">
        <v>501</v>
      </c>
      <c r="Y39" s="1357" t="s">
        <v>446</v>
      </c>
      <c r="Z39" s="2270" t="s">
        <v>447</v>
      </c>
      <c r="AA39" s="2271"/>
      <c r="AB39" s="2279"/>
      <c r="AC39" s="1352" t="s">
        <v>499</v>
      </c>
      <c r="AD39" s="1222" t="s">
        <v>500</v>
      </c>
      <c r="AE39" s="1222" t="s">
        <v>501</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99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502</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229</v>
      </c>
      <c r="B46" s="1363" t="s">
        <v>230</v>
      </c>
      <c r="C46" s="1363" t="s">
        <v>231</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502</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204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205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D002-ACFC-DDEA-CD67-3473549B27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326"/>
      <c r="AC28" s="2264" t="str">
        <f>IF(TITLE_DATE_PR_CHANGE="",IF(TITLE_DATE_PR="","",TITLE_DATE_PR),TITLE_DATE_PR_CHANGE)</f>
        <v>45533.45116898148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326"/>
      <c r="AC29" s="2251" t="str">
        <f>IF(TITLE_NUMBER_PR_CHANGE="",IF(TITLE_NUMBER_PR="","",TITLE_NUMBER_PR),TITLE_NUMBER_PR_CHANGE)</f>
        <v>307-12/22752-12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326"/>
      <c r="AC32" s="2264" t="str">
        <f>IF(TITLE_DATE_PR_CHANGE="",IF(TITLE_DATE_PR="","",TITLE_DATE_PR),TITLE_DATE_PR_CHANGE)</f>
        <v>45533.45116898148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326"/>
      <c r="AC33" s="2251" t="str">
        <f>IF(TITLE_NUMBER_PR_CHANGE="",IF(TITLE_NUMBER_PR="","",TITLE_NUMBER_PR),TITLE_NUMBER_PR_CHANGE)</f>
        <v>307-12/22752-12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496</v>
      </c>
      <c r="W38" s="2262" t="s">
        <v>435</v>
      </c>
      <c r="X38" s="2263"/>
      <c r="Y38" s="2262" t="s">
        <v>436</v>
      </c>
      <c r="Z38" s="2269"/>
      <c r="AA38" s="2263"/>
      <c r="AB38" s="2278"/>
      <c r="AC38" s="1452" t="s">
        <v>496</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497</v>
      </c>
      <c r="J39" s="1364" t="s">
        <v>442</v>
      </c>
      <c r="K39" s="1364" t="s">
        <v>498</v>
      </c>
      <c r="L39" s="1364" t="s">
        <v>418</v>
      </c>
      <c r="Q39" s="376"/>
      <c r="R39" s="376"/>
      <c r="S39" s="2273"/>
      <c r="T39" s="2209"/>
      <c r="U39" s="302"/>
      <c r="V39" s="1452" t="s">
        <v>499</v>
      </c>
      <c r="W39" s="1222" t="s">
        <v>500</v>
      </c>
      <c r="X39" s="1222" t="s">
        <v>501</v>
      </c>
      <c r="Y39" s="1455" t="s">
        <v>446</v>
      </c>
      <c r="Z39" s="2270" t="s">
        <v>447</v>
      </c>
      <c r="AA39" s="2271"/>
      <c r="AB39" s="2279"/>
      <c r="AC39" s="1452" t="s">
        <v>499</v>
      </c>
      <c r="AD39" s="1222" t="s">
        <v>500</v>
      </c>
      <c r="AE39" s="1222" t="s">
        <v>501</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99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204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205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D3ED9-41CA-4A78-E4FB-68766EB4A5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326"/>
      <c r="AC28" s="2264" t="str">
        <f>IF(TITLE_DATE_PR_CHANGE="",IF(TITLE_DATE_PR="","",TITLE_DATE_PR),TITLE_DATE_PR_CHANGE)</f>
        <v>45533.45116898148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326"/>
      <c r="AC29" s="2251" t="str">
        <f>IF(TITLE_NUMBER_PR_CHANGE="",IF(TITLE_NUMBER_PR="","",TITLE_NUMBER_PR),TITLE_NUMBER_PR_CHANGE)</f>
        <v>307-12/22752-12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326"/>
      <c r="AC32" s="2264" t="str">
        <f>IF(TITLE_DATE_PR_CHANGE="",IF(TITLE_DATE_PR="","",TITLE_DATE_PR),TITLE_DATE_PR_CHANGE)</f>
        <v>45533.45116898148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326"/>
      <c r="AC33" s="2251" t="str">
        <f>IF(TITLE_NUMBER_PR_CHANGE="",IF(TITLE_NUMBER_PR="","",TITLE_NUMBER_PR),TITLE_NUMBER_PR_CHANGE)</f>
        <v>307-12/22752-12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496</v>
      </c>
      <c r="W38" s="2262" t="s">
        <v>435</v>
      </c>
      <c r="X38" s="2263"/>
      <c r="Y38" s="2262" t="s">
        <v>436</v>
      </c>
      <c r="Z38" s="2269"/>
      <c r="AA38" s="2263"/>
      <c r="AB38" s="2278"/>
      <c r="AC38" s="1452" t="s">
        <v>496</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497</v>
      </c>
      <c r="J39" s="1364" t="s">
        <v>442</v>
      </c>
      <c r="K39" s="1364" t="s">
        <v>498</v>
      </c>
      <c r="L39" s="1364" t="s">
        <v>418</v>
      </c>
      <c r="Q39" s="376"/>
      <c r="R39" s="376"/>
      <c r="S39" s="2273"/>
      <c r="T39" s="2209"/>
      <c r="U39" s="302"/>
      <c r="V39" s="1452" t="s">
        <v>499</v>
      </c>
      <c r="W39" s="1222" t="s">
        <v>500</v>
      </c>
      <c r="X39" s="1222" t="s">
        <v>501</v>
      </c>
      <c r="Y39" s="1455" t="s">
        <v>446</v>
      </c>
      <c r="Z39" s="2270" t="s">
        <v>447</v>
      </c>
      <c r="AA39" s="2271"/>
      <c r="AB39" s="2279"/>
      <c r="AC39" s="1452" t="s">
        <v>499</v>
      </c>
      <c r="AD39" s="1222" t="s">
        <v>500</v>
      </c>
      <c r="AE39" s="1222" t="s">
        <v>501</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99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204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205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7D662-8994-E649-C74C-C19315E82C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326"/>
      <c r="AC28" s="2264" t="str">
        <f>IF(TITLE_DATE_PR_CHANGE="",IF(TITLE_DATE_PR="","",TITLE_DATE_PR),TITLE_DATE_PR_CHANGE)</f>
        <v>45533.45116898148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326"/>
      <c r="AC29" s="2251" t="str">
        <f>IF(TITLE_NUMBER_PR_CHANGE="",IF(TITLE_NUMBER_PR="","",TITLE_NUMBER_PR),TITLE_NUMBER_PR_CHANGE)</f>
        <v>307-12/22752-12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326"/>
      <c r="AC32" s="2264" t="str">
        <f>IF(TITLE_DATE_PR_CHANGE="",IF(TITLE_DATE_PR="","",TITLE_DATE_PR),TITLE_DATE_PR_CHANGE)</f>
        <v>45533.45116898148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326"/>
      <c r="AC33" s="2251" t="str">
        <f>IF(TITLE_NUMBER_PR_CHANGE="",IF(TITLE_NUMBER_PR="","",TITLE_NUMBER_PR),TITLE_NUMBER_PR_CHANGE)</f>
        <v>307-12/22752-12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496</v>
      </c>
      <c r="W38" s="2262" t="s">
        <v>435</v>
      </c>
      <c r="X38" s="2263"/>
      <c r="Y38" s="2262" t="s">
        <v>436</v>
      </c>
      <c r="Z38" s="2269"/>
      <c r="AA38" s="2263"/>
      <c r="AB38" s="2278"/>
      <c r="AC38" s="1452" t="s">
        <v>496</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497</v>
      </c>
      <c r="J39" s="1364" t="s">
        <v>442</v>
      </c>
      <c r="K39" s="1364" t="s">
        <v>498</v>
      </c>
      <c r="L39" s="1364" t="s">
        <v>418</v>
      </c>
      <c r="Q39" s="376"/>
      <c r="R39" s="376"/>
      <c r="S39" s="2273"/>
      <c r="T39" s="2209"/>
      <c r="U39" s="302"/>
      <c r="V39" s="1452" t="s">
        <v>499</v>
      </c>
      <c r="W39" s="1222" t="s">
        <v>500</v>
      </c>
      <c r="X39" s="1222" t="s">
        <v>501</v>
      </c>
      <c r="Y39" s="1455" t="s">
        <v>446</v>
      </c>
      <c r="Z39" s="2270" t="s">
        <v>447</v>
      </c>
      <c r="AA39" s="2271"/>
      <c r="AB39" s="2279"/>
      <c r="AC39" s="1452" t="s">
        <v>499</v>
      </c>
      <c r="AD39" s="1222" t="s">
        <v>500</v>
      </c>
      <c r="AE39" s="1222" t="s">
        <v>501</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99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204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205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013F4-BA8C-19E6-A809-B694E72501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203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204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205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45533.45116898148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307-12/22752-12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45533.45116898148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307-12/22752-12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506</v>
      </c>
      <c r="U37" s="337"/>
      <c r="V37" s="2275"/>
      <c r="W37" s="2275"/>
      <c r="X37" s="2275"/>
      <c r="Y37" s="2275"/>
      <c r="Z37" s="2275"/>
      <c r="AA37" s="2209" t="s">
        <v>430</v>
      </c>
      <c r="AB37" s="2208" t="s">
        <v>507</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99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481</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203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204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205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205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206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74FAB-F1C3-3ACD-10DD-4592E80CCA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204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513</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"РИР" (филиал в г. Глазове)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45533.45116898148</v>
      </c>
      <c r="W32" s="2264"/>
      <c r="X32" s="2264"/>
      <c r="Y32" s="2264"/>
      <c r="Z32" s="2264"/>
      <c r="AA32" s="2264"/>
      <c r="AB32" s="2264"/>
      <c r="AC32" s="326"/>
      <c r="AD32" s="2264" t="str">
        <f>IF(TITLE_DATE_PR_CHANGE="",IF(TITLE_DATE_PR="","",TITLE_DATE_PR),TITLE_DATE_PR_CHANGE)</f>
        <v>45533.45116898148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307-12/22752-12</v>
      </c>
      <c r="W33" s="2251"/>
      <c r="X33" s="2251"/>
      <c r="Y33" s="2251"/>
      <c r="Z33" s="2251"/>
      <c r="AA33" s="2251"/>
      <c r="AB33" s="2251"/>
      <c r="AC33" s="326"/>
      <c r="AD33" s="2251" t="str">
        <f>IF(TITLE_NUMBER_PR_CHANGE="",IF(TITLE_NUMBER_PR="","",TITLE_NUMBER_PR),TITLE_NUMBER_PR_CHANGE)</f>
        <v>307-12/22752-12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45533.45116898148</v>
      </c>
      <c r="W36" s="2264"/>
      <c r="X36" s="2264"/>
      <c r="Y36" s="2264"/>
      <c r="Z36" s="2264"/>
      <c r="AA36" s="2264"/>
      <c r="AB36" s="2264"/>
      <c r="AC36" s="326"/>
      <c r="AD36" s="2264" t="str">
        <f>IF(TITLE_DATE_PR_CHANGE="",IF(TITLE_DATE_PR="","",TITLE_DATE_PR),TITLE_DATE_PR_CHANGE)</f>
        <v>45533.45116898148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307-12/22752-12</v>
      </c>
      <c r="W37" s="2251"/>
      <c r="X37" s="2251"/>
      <c r="Y37" s="2251"/>
      <c r="Z37" s="2251"/>
      <c r="AA37" s="2251"/>
      <c r="AB37" s="2251"/>
      <c r="AC37" s="326"/>
      <c r="AD37" s="2251" t="str">
        <f>IF(TITLE_NUMBER_PR_CHANGE="",IF(TITLE_NUMBER_PR="","",TITLE_NUMBER_PR),TITLE_NUMBER_PR_CHANGE)</f>
        <v>307-12/22752-12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514</v>
      </c>
      <c r="U41" s="301"/>
      <c r="V41" s="2274" t="s">
        <v>429</v>
      </c>
      <c r="W41" s="2275"/>
      <c r="X41" s="2275"/>
      <c r="Y41" s="2275"/>
      <c r="Z41" s="2275"/>
      <c r="AA41" s="2275"/>
      <c r="AB41" s="2276"/>
      <c r="AC41" s="2277" t="s">
        <v>430</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99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522</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522</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204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205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206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A3B2B-E6C9-2679-2496-684B8296EA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326"/>
      <c r="AC28" s="2264" t="str">
        <f>IF(TITLE_DATE_PR_CHANGE="",IF(TITLE_DATE_PR="","",TITLE_DATE_PR),TITLE_DATE_PR_CHANGE)</f>
        <v>45533.45116898148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326"/>
      <c r="AC29" s="2251" t="str">
        <f>IF(TITLE_NUMBER_PR_CHANGE="",IF(TITLE_NUMBER_PR="","",TITLE_NUMBER_PR),TITLE_NUMBER_PR_CHANGE)</f>
        <v>307-12/22752-12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326"/>
      <c r="AC32" s="2264" t="str">
        <f>IF(TITLE_DATE_PR_CHANGE="",IF(TITLE_DATE_PR="","",TITLE_DATE_PR),TITLE_DATE_PR_CHANGE)</f>
        <v>45533.45116898148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326"/>
      <c r="AC33" s="2251" t="str">
        <f>IF(TITLE_NUMBER_PR_CHANGE="",IF(TITLE_NUMBER_PR="","",TITLE_NUMBER_PR),TITLE_NUMBER_PR_CHANGE)</f>
        <v>307-12/22752-12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496</v>
      </c>
      <c r="W38" s="2262" t="s">
        <v>435</v>
      </c>
      <c r="X38" s="2263"/>
      <c r="Y38" s="2262" t="s">
        <v>436</v>
      </c>
      <c r="Z38" s="2269"/>
      <c r="AA38" s="2263"/>
      <c r="AB38" s="2278"/>
      <c r="AC38" s="1483" t="s">
        <v>496</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497</v>
      </c>
      <c r="J39" s="1364" t="s">
        <v>442</v>
      </c>
      <c r="K39" s="1364" t="s">
        <v>498</v>
      </c>
      <c r="L39" s="1364" t="s">
        <v>418</v>
      </c>
      <c r="Q39" s="376"/>
      <c r="R39" s="376"/>
      <c r="S39" s="2273"/>
      <c r="T39" s="2209"/>
      <c r="U39" s="302"/>
      <c r="V39" s="1483" t="s">
        <v>525</v>
      </c>
      <c r="W39" s="1222" t="s">
        <v>526</v>
      </c>
      <c r="X39" s="1222" t="s">
        <v>501</v>
      </c>
      <c r="Y39" s="1489" t="s">
        <v>446</v>
      </c>
      <c r="Z39" s="2270" t="s">
        <v>447</v>
      </c>
      <c r="AA39" s="2271"/>
      <c r="AB39" s="2279"/>
      <c r="AC39" s="1483" t="s">
        <v>525</v>
      </c>
      <c r="AD39" s="1222" t="s">
        <v>526</v>
      </c>
      <c r="AE39" s="1222" t="s">
        <v>501</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99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527</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269</v>
      </c>
      <c r="B46" s="1363" t="s">
        <v>270</v>
      </c>
      <c r="C46" s="1363" t="s">
        <v>271</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527</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204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205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F3686-A9F5-B8E2-0495-CD2053D1C3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326"/>
      <c r="AC28" s="2264" t="str">
        <f>IF(TITLE_DATE_PR_CHANGE="",IF(TITLE_DATE_PR="","",TITLE_DATE_PR),TITLE_DATE_PR_CHANGE)</f>
        <v>45533.45116898148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326"/>
      <c r="AC29" s="2251" t="str">
        <f>IF(TITLE_NUMBER_PR_CHANGE="",IF(TITLE_NUMBER_PR="","",TITLE_NUMBER_PR),TITLE_NUMBER_PR_CHANGE)</f>
        <v>307-12/22752-12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326"/>
      <c r="AC32" s="2264" t="str">
        <f>IF(TITLE_DATE_PR_CHANGE="",IF(TITLE_DATE_PR="","",TITLE_DATE_PR),TITLE_DATE_PR_CHANGE)</f>
        <v>45533.45116898148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326"/>
      <c r="AC33" s="2251" t="str">
        <f>IF(TITLE_NUMBER_PR_CHANGE="",IF(TITLE_NUMBER_PR="","",TITLE_NUMBER_PR),TITLE_NUMBER_PR_CHANGE)</f>
        <v>307-12/22752-12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496</v>
      </c>
      <c r="W38" s="2262" t="s">
        <v>435</v>
      </c>
      <c r="X38" s="2263"/>
      <c r="Y38" s="2262" t="s">
        <v>436</v>
      </c>
      <c r="Z38" s="2269"/>
      <c r="AA38" s="2263"/>
      <c r="AB38" s="2278"/>
      <c r="AC38" s="1483" t="s">
        <v>496</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497</v>
      </c>
      <c r="J39" s="1364" t="s">
        <v>442</v>
      </c>
      <c r="K39" s="1364" t="s">
        <v>498</v>
      </c>
      <c r="L39" s="1364" t="s">
        <v>418</v>
      </c>
      <c r="Q39" s="376"/>
      <c r="R39" s="376"/>
      <c r="S39" s="2273"/>
      <c r="T39" s="2209"/>
      <c r="U39" s="302"/>
      <c r="V39" s="1483" t="s">
        <v>525</v>
      </c>
      <c r="W39" s="1222" t="s">
        <v>526</v>
      </c>
      <c r="X39" s="1222" t="s">
        <v>501</v>
      </c>
      <c r="Y39" s="1489" t="s">
        <v>446</v>
      </c>
      <c r="Z39" s="2270" t="s">
        <v>447</v>
      </c>
      <c r="AA39" s="2271"/>
      <c r="AB39" s="2279"/>
      <c r="AC39" s="1483" t="s">
        <v>525</v>
      </c>
      <c r="AD39" s="1222" t="s">
        <v>526</v>
      </c>
      <c r="AE39" s="1222" t="s">
        <v>501</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99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204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205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CE004-AFED-50B3-1025-A388932C42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513</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"РИР" (филиал в г. Глазове)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45533.45116898148</v>
      </c>
      <c r="W32" s="2264"/>
      <c r="X32" s="2264"/>
      <c r="Y32" s="2264"/>
      <c r="Z32" s="2264"/>
      <c r="AA32" s="2264"/>
      <c r="AB32" s="2264"/>
      <c r="AC32" s="326"/>
      <c r="AD32" s="2264" t="str">
        <f>IF(TITLE_DATE_PR_CHANGE="",IF(TITLE_DATE_PR="","",TITLE_DATE_PR),TITLE_DATE_PR_CHANGE)</f>
        <v>45533.45116898148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307-12/22752-12</v>
      </c>
      <c r="W33" s="2251"/>
      <c r="X33" s="2251"/>
      <c r="Y33" s="2251"/>
      <c r="Z33" s="2251"/>
      <c r="AA33" s="2251"/>
      <c r="AB33" s="2251"/>
      <c r="AC33" s="326"/>
      <c r="AD33" s="2251" t="str">
        <f>IF(TITLE_NUMBER_PR_CHANGE="",IF(TITLE_NUMBER_PR="","",TITLE_NUMBER_PR),TITLE_NUMBER_PR_CHANGE)</f>
        <v>307-12/22752-12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45533.45116898148</v>
      </c>
      <c r="W36" s="2264"/>
      <c r="X36" s="2264"/>
      <c r="Y36" s="2264"/>
      <c r="Z36" s="2264"/>
      <c r="AA36" s="2264"/>
      <c r="AB36" s="2264"/>
      <c r="AC36" s="326"/>
      <c r="AD36" s="2264" t="str">
        <f>IF(TITLE_DATE_PR_CHANGE="",IF(TITLE_DATE_PR="","",TITLE_DATE_PR),TITLE_DATE_PR_CHANGE)</f>
        <v>45533.45116898148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307-12/22752-12</v>
      </c>
      <c r="W37" s="2251"/>
      <c r="X37" s="2251"/>
      <c r="Y37" s="2251"/>
      <c r="Z37" s="2251"/>
      <c r="AA37" s="2251"/>
      <c r="AB37" s="2251"/>
      <c r="AC37" s="326"/>
      <c r="AD37" s="2251" t="str">
        <f>IF(TITLE_NUMBER_PR_CHANGE="",IF(TITLE_NUMBER_PR="","",TITLE_NUMBER_PR),TITLE_NUMBER_PR_CHANGE)</f>
        <v>307-12/22752-12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514</v>
      </c>
      <c r="U41" s="301"/>
      <c r="V41" s="2274" t="s">
        <v>429</v>
      </c>
      <c r="W41" s="2275"/>
      <c r="X41" s="2275"/>
      <c r="Y41" s="2275"/>
      <c r="Z41" s="2275"/>
      <c r="AA41" s="2275"/>
      <c r="AB41" s="2276"/>
      <c r="AC41" s="2277" t="s">
        <v>430</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99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536</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204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205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C432D-D079-5371-A492-67B395A958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2264"/>
      <c r="AC28" s="2264"/>
      <c r="AD28" s="2264"/>
      <c r="AE28" s="2264"/>
      <c r="AF28" s="326"/>
      <c r="AG28" s="2264" t="str">
        <f>IF(TITLE_DATE_PR_CHANGE="",IF(TITLE_DATE_PR="","",TITLE_DATE_PR),TITLE_DATE_PR_CHANGE)</f>
        <v>45533.45116898148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2251"/>
      <c r="AC29" s="2251"/>
      <c r="AD29" s="2251"/>
      <c r="AE29" s="2251"/>
      <c r="AF29" s="326"/>
      <c r="AG29" s="2251" t="str">
        <f>IF(TITLE_NUMBER_PR_CHANGE="",IF(TITLE_NUMBER_PR="","",TITLE_NUMBER_PR),TITLE_NUMBER_PR_CHANGE)</f>
        <v>307-12/22752-12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2264"/>
      <c r="AC32" s="2264"/>
      <c r="AD32" s="2264"/>
      <c r="AE32" s="2264"/>
      <c r="AF32" s="326"/>
      <c r="AG32" s="2264" t="str">
        <f>IF(TITLE_DATE_PR_CHANGE="",IF(TITLE_DATE_PR="","",TITLE_DATE_PR),TITLE_DATE_PR_CHANGE)</f>
        <v>45533.45116898148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2251"/>
      <c r="AC33" s="2251"/>
      <c r="AD33" s="2251"/>
      <c r="AE33" s="2251"/>
      <c r="AF33" s="326"/>
      <c r="AG33" s="2251" t="str">
        <f>IF(TITLE_NUMBER_PR_CHANGE="",IF(TITLE_NUMBER_PR="","",TITLE_NUMBER_PR),TITLE_NUMBER_PR_CHANGE)</f>
        <v>307-12/22752-12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539</v>
      </c>
      <c r="W38" s="2365" t="s">
        <v>540</v>
      </c>
      <c r="X38" s="2365"/>
      <c r="Y38" s="2365"/>
      <c r="Z38" s="2365" t="s">
        <v>541</v>
      </c>
      <c r="AA38" s="2365"/>
      <c r="AB38" s="2365"/>
      <c r="AC38" s="2294" t="s">
        <v>436</v>
      </c>
      <c r="AD38" s="2313"/>
      <c r="AE38" s="2314"/>
      <c r="AF38" s="2278"/>
      <c r="AG38" s="2366" t="s">
        <v>539</v>
      </c>
      <c r="AH38" s="2365" t="s">
        <v>540</v>
      </c>
      <c r="AI38" s="2365"/>
      <c r="AJ38" s="2365"/>
      <c r="AK38" s="2365" t="s">
        <v>541</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497</v>
      </c>
      <c r="J40" s="1364" t="s">
        <v>442</v>
      </c>
      <c r="K40" s="1364" t="s">
        <v>498</v>
      </c>
      <c r="L40" s="1364" t="s">
        <v>418</v>
      </c>
      <c r="Q40" s="376"/>
      <c r="R40" s="376"/>
      <c r="S40" s="2273"/>
      <c r="T40" s="2209"/>
      <c r="U40" s="302"/>
      <c r="V40" s="2366"/>
      <c r="W40" s="2365"/>
      <c r="X40" s="1983" t="s">
        <v>545</v>
      </c>
      <c r="Y40" s="1983" t="s">
        <v>546</v>
      </c>
      <c r="Z40" s="2365"/>
      <c r="AA40" s="1983" t="s">
        <v>547</v>
      </c>
      <c r="AB40" s="1983" t="s">
        <v>548</v>
      </c>
      <c r="AC40" s="1489" t="s">
        <v>446</v>
      </c>
      <c r="AD40" s="2270" t="s">
        <v>447</v>
      </c>
      <c r="AE40" s="2271"/>
      <c r="AF40" s="2279"/>
      <c r="AG40" s="2366"/>
      <c r="AH40" s="2365"/>
      <c r="AI40" s="1983" t="s">
        <v>545</v>
      </c>
      <c r="AJ40" s="1983" t="s">
        <v>546</v>
      </c>
      <c r="AK40" s="2365"/>
      <c r="AL40" s="1983" t="s">
        <v>547</v>
      </c>
      <c r="AM40" s="1983" t="s">
        <v>548</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99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549</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254</v>
      </c>
      <c r="B47" s="1363" t="s">
        <v>255</v>
      </c>
      <c r="C47" s="1363" t="s">
        <v>256</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549</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204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205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0F942-CE33-0605-AE94-A23CCFE848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"РИР" (филиал в г. Глазове)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45533.45116898148</v>
      </c>
      <c r="W28" s="2264"/>
      <c r="X28" s="2264"/>
      <c r="Y28" s="2264"/>
      <c r="Z28" s="2264"/>
      <c r="AA28" s="2264"/>
      <c r="AB28" s="2264"/>
      <c r="AC28" s="2264"/>
      <c r="AD28" s="2264"/>
      <c r="AE28" s="2264"/>
      <c r="AF28" s="326"/>
      <c r="AG28" s="2264" t="str">
        <f>IF(TITLE_DATE_PR_CHANGE="",IF(TITLE_DATE_PR="","",TITLE_DATE_PR),TITLE_DATE_PR_CHANGE)</f>
        <v>45533.45116898148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307-12/22752-12</v>
      </c>
      <c r="W29" s="2251"/>
      <c r="X29" s="2251"/>
      <c r="Y29" s="2251"/>
      <c r="Z29" s="2251"/>
      <c r="AA29" s="2251"/>
      <c r="AB29" s="2251"/>
      <c r="AC29" s="2251"/>
      <c r="AD29" s="2251"/>
      <c r="AE29" s="2251"/>
      <c r="AF29" s="326"/>
      <c r="AG29" s="2251" t="str">
        <f>IF(TITLE_NUMBER_PR_CHANGE="",IF(TITLE_NUMBER_PR="","",TITLE_NUMBER_PR),TITLE_NUMBER_PR_CHANGE)</f>
        <v>307-12/22752-12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45533.45116898148</v>
      </c>
      <c r="W32" s="2264"/>
      <c r="X32" s="2264"/>
      <c r="Y32" s="2264"/>
      <c r="Z32" s="2264"/>
      <c r="AA32" s="2264"/>
      <c r="AB32" s="2264"/>
      <c r="AC32" s="2264"/>
      <c r="AD32" s="2264"/>
      <c r="AE32" s="2264"/>
      <c r="AF32" s="326"/>
      <c r="AG32" s="2264" t="str">
        <f>IF(TITLE_DATE_PR_CHANGE="",IF(TITLE_DATE_PR="","",TITLE_DATE_PR),TITLE_DATE_PR_CHANGE)</f>
        <v>45533.45116898148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307-12/22752-12</v>
      </c>
      <c r="W33" s="2251"/>
      <c r="X33" s="2251"/>
      <c r="Y33" s="2251"/>
      <c r="Z33" s="2251"/>
      <c r="AA33" s="2251"/>
      <c r="AB33" s="2251"/>
      <c r="AC33" s="2251"/>
      <c r="AD33" s="2251"/>
      <c r="AE33" s="2251"/>
      <c r="AF33" s="326"/>
      <c r="AG33" s="2251" t="str">
        <f>IF(TITLE_NUMBER_PR_CHANGE="",IF(TITLE_NUMBER_PR="","",TITLE_NUMBER_PR),TITLE_NUMBER_PR_CHANGE)</f>
        <v>307-12/22752-12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436</v>
      </c>
      <c r="AD38" s="2313"/>
      <c r="AE38" s="2314"/>
      <c r="AF38" s="2278"/>
      <c r="AG38" s="2366" t="s">
        <v>539</v>
      </c>
      <c r="AH38" s="2365" t="s">
        <v>540</v>
      </c>
      <c r="AI38" s="2365"/>
      <c r="AJ38" s="2365"/>
      <c r="AK38" s="2365" t="s">
        <v>541</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497</v>
      </c>
      <c r="J40" s="1364" t="s">
        <v>442</v>
      </c>
      <c r="K40" s="1364" t="s">
        <v>498</v>
      </c>
      <c r="L40" s="1364" t="s">
        <v>418</v>
      </c>
      <c r="Q40" s="376"/>
      <c r="R40" s="376"/>
      <c r="S40" s="2273"/>
      <c r="T40" s="2209"/>
      <c r="U40" s="302"/>
      <c r="V40" s="2366"/>
      <c r="W40" s="2365"/>
      <c r="X40" s="1983" t="s">
        <v>545</v>
      </c>
      <c r="Y40" s="1983" t="s">
        <v>546</v>
      </c>
      <c r="Z40" s="2365"/>
      <c r="AA40" s="1983" t="s">
        <v>547</v>
      </c>
      <c r="AB40" s="1983" t="s">
        <v>548</v>
      </c>
      <c r="AC40" s="1489" t="s">
        <v>446</v>
      </c>
      <c r="AD40" s="2270" t="s">
        <v>447</v>
      </c>
      <c r="AE40" s="2271"/>
      <c r="AF40" s="2279"/>
      <c r="AG40" s="2366"/>
      <c r="AH40" s="2365"/>
      <c r="AI40" s="1983" t="s">
        <v>545</v>
      </c>
      <c r="AJ40" s="1983" t="s">
        <v>546</v>
      </c>
      <c r="AK40" s="2365"/>
      <c r="AL40" s="1983" t="s">
        <v>547</v>
      </c>
      <c r="AM40" s="1983" t="s">
        <v>548</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99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204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205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32112-9713-1C13-681C-CB7FC092D3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513</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"РИР" (филиал в г. Глазове)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45533.45116898148</v>
      </c>
      <c r="W32" s="2264"/>
      <c r="X32" s="2264"/>
      <c r="Y32" s="2264"/>
      <c r="Z32" s="2264"/>
      <c r="AA32" s="2264"/>
      <c r="AB32" s="2264"/>
      <c r="AC32" s="326"/>
      <c r="AD32" s="2264" t="str">
        <f>IF(TITLE_DATE_PR_CHANGE="",IF(TITLE_DATE_PR="","",TITLE_DATE_PR),TITLE_DATE_PR_CHANGE)</f>
        <v>45533.45116898148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307-12/22752-12</v>
      </c>
      <c r="W33" s="2251"/>
      <c r="X33" s="2251"/>
      <c r="Y33" s="2251"/>
      <c r="Z33" s="2251"/>
      <c r="AA33" s="2251"/>
      <c r="AB33" s="2251"/>
      <c r="AC33" s="326"/>
      <c r="AD33" s="2251" t="str">
        <f>IF(TITLE_NUMBER_PR_CHANGE="",IF(TITLE_NUMBER_PR="","",TITLE_NUMBER_PR),TITLE_NUMBER_PR_CHANGE)</f>
        <v>307-12/22752-12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45533.45116898148</v>
      </c>
      <c r="W36" s="2264"/>
      <c r="X36" s="2264"/>
      <c r="Y36" s="2264"/>
      <c r="Z36" s="2264"/>
      <c r="AA36" s="2264"/>
      <c r="AB36" s="2264"/>
      <c r="AC36" s="326"/>
      <c r="AD36" s="2264" t="str">
        <f>IF(TITLE_DATE_PR_CHANGE="",IF(TITLE_DATE_PR="","",TITLE_DATE_PR),TITLE_DATE_PR_CHANGE)</f>
        <v>45533.45116898148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307-12/22752-12</v>
      </c>
      <c r="W37" s="2251"/>
      <c r="X37" s="2251"/>
      <c r="Y37" s="2251"/>
      <c r="Z37" s="2251"/>
      <c r="AA37" s="2251"/>
      <c r="AB37" s="2251"/>
      <c r="AC37" s="326"/>
      <c r="AD37" s="2251" t="str">
        <f>IF(TITLE_NUMBER_PR_CHANGE="",IF(TITLE_NUMBER_PR="","",TITLE_NUMBER_PR),TITLE_NUMBER_PR_CHANGE)</f>
        <v>307-12/22752-12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514</v>
      </c>
      <c r="U41" s="301"/>
      <c r="V41" s="2274" t="s">
        <v>429</v>
      </c>
      <c r="W41" s="2275"/>
      <c r="X41" s="2275"/>
      <c r="Y41" s="2275"/>
      <c r="Z41" s="2275"/>
      <c r="AA41" s="2275"/>
      <c r="AB41" s="2276"/>
      <c r="AC41" s="2277" t="s">
        <v>430</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99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551</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551</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204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205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6C08E-9E9C-DD6F-E591-67E24953ADE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"РИР" (филиал в г. Глазове)</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573</v>
      </c>
      <c r="H29" s="1653" t="s">
        <v>306</v>
      </c>
      <c r="I29" s="1653" t="s">
        <v>306</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559</v>
      </c>
      <c r="H32" s="557"/>
      <c r="I32" s="557"/>
      <c r="J32" s="289" t="str">
        <f>FHD_NOTE_P_3</f>
        <v/>
      </c>
      <c r="K32" s="1636" t="str">
        <f>IF((LEN(E32)-LEN(SUBSTITUTE(E32,".","")))/LEN(".")=1,"p","")</f>
        <v>p</v>
      </c>
      <c r="AF32" s="1631">
        <v>11</v>
      </c>
    </row>
    <row customHeight="1" ht="11.25">
      <c r="A33" s="2371" t="s">
        <v>575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580</v>
      </c>
      <c r="C47" s="1636"/>
      <c r="D47" s="575"/>
      <c r="E47" s="546" t="str">
        <f>FHD_NUM_P_11</f>
        <v>2.4</v>
      </c>
      <c r="F47" s="1524" t="str">
        <f>FHD_P_11</f>
        <v>Расходы на приобретение холодной воды, используемой в технологическом процессе</v>
      </c>
      <c r="G47" s="1878" t="s">
        <v>559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581</v>
      </c>
      <c r="C48" s="1636"/>
      <c r="D48" s="1638"/>
      <c r="E48" s="546" t="str">
        <f>FHD_NUM_P_12</f>
        <v>2.5</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583</v>
      </c>
      <c r="C67" s="1636"/>
      <c r="D67" s="1638"/>
      <c r="E67" s="546" t="str">
        <f>FHD_NUM_P_31</f>
        <v/>
      </c>
      <c r="F67" s="1524" t="str">
        <f>FHD_P_31</f>
        <v/>
      </c>
      <c r="G67" s="1878" t="s">
        <v>559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309</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c r="A72" s="989" t="s">
        <v>585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586</v>
      </c>
      <c r="C80" s="1636"/>
      <c r="D80" s="1638"/>
      <c r="E80" s="546" t="str">
        <f>FHD_NUM_P_42</f>
        <v/>
      </c>
      <c r="F80" s="2073" t="str">
        <f>FHD_P_42</f>
        <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c r="A99" s="2371" t="s">
        <v>592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593</v>
      </c>
      <c r="G101" s="572"/>
      <c r="H101" s="573"/>
      <c r="I101" s="573"/>
      <c r="J101" s="1004" t="s">
        <v>594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c r="A113" s="989" t="s">
        <v>598</v>
      </c>
      <c r="D113" s="1638"/>
      <c r="E113" s="546" t="str">
        <f>FHD_NUM_P_73</f>
        <v>14</v>
      </c>
      <c r="F113" s="1880" t="str">
        <f>FHD_P_73</f>
        <v>Среднесписочная численность административно-управленческого персонала</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593</v>
      </c>
      <c r="G122" s="572"/>
      <c r="H122" s="573"/>
      <c r="I122" s="573"/>
      <c r="J122" s="1004" t="s">
        <v>605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593</v>
      </c>
      <c r="G125" s="572"/>
      <c r="H125" s="573"/>
      <c r="I125" s="573"/>
      <c r="J125" s="1004" t="s">
        <v>606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595</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595</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4723B-27A6-644E-9FDE-EE1F1932252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"РИР" (филиал в г. Глазове)</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609</v>
      </c>
      <c r="K10" s="521" t="s">
        <v>610</v>
      </c>
      <c r="L10" s="2127" t="s">
        <v>88</v>
      </c>
      <c r="M10" s="2127"/>
      <c r="N10" s="521" t="s">
        <v>611</v>
      </c>
      <c r="O10" s="521" t="s">
        <v>612</v>
      </c>
      <c r="P10" s="521" t="s">
        <v>613</v>
      </c>
      <c r="Q10" s="521" t="s">
        <v>614</v>
      </c>
      <c r="R10" s="521" t="s">
        <v>615</v>
      </c>
      <c r="S10" s="2127"/>
      <c r="T10" s="334"/>
      <c r="CF10" s="505">
        <v>46</v>
      </c>
    </row>
    <row s="1642" customFormat="1" customHeight="1" ht="15" hidden="1">
      <c r="A11" s="1052"/>
      <c r="D11" s="1025" t="s">
        <v>109</v>
      </c>
      <c r="E11" s="1025"/>
      <c r="F11" s="1025" t="s">
        <v>99</v>
      </c>
      <c r="G11" s="1025" t="s">
        <v>90</v>
      </c>
      <c r="H11" s="1025"/>
      <c r="I11" s="1025" t="s">
        <v>91</v>
      </c>
      <c r="J11" s="1025" t="s">
        <v>110</v>
      </c>
      <c r="K11" s="1025" t="s">
        <v>92</v>
      </c>
      <c r="L11" s="1025"/>
      <c r="M11" s="1025" t="s">
        <v>93</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992EB-11E2-FAB6-787C-389EDFA756D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АО "РИР" (филиал в г. Глазове)</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627</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303</v>
      </c>
      <c r="J13" s="2370"/>
      <c r="K13" s="2370"/>
      <c r="L13" s="2027"/>
      <c r="M13" s="2067"/>
      <c r="O13" s="2127"/>
      <c r="AK13" s="1631">
        <v>11</v>
      </c>
    </row>
    <row customHeight="1" ht="24">
      <c r="I14" s="2020" t="s">
        <v>88</v>
      </c>
      <c r="J14" s="2020" t="s">
        <v>305</v>
      </c>
      <c r="K14" s="2020" t="s">
        <v>573</v>
      </c>
      <c r="L14" s="2060" t="s">
        <v>306</v>
      </c>
      <c r="M14" s="2061" t="s">
        <v>306</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309</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309</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38F01-BAED-5963-04D8-7C89E959947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482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"РИР" (филиал в г. Глазове)</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625</v>
      </c>
      <c r="F9" s="2051" t="s">
        <v>631</v>
      </c>
      <c r="H9" s="376"/>
      <c r="I9" s="2025" t="s">
        <v>88</v>
      </c>
      <c r="J9" s="2026" t="s">
        <v>305</v>
      </c>
      <c r="K9" s="2064" t="s">
        <v>573</v>
      </c>
      <c r="L9" s="2065" t="s">
        <v>306</v>
      </c>
      <c r="M9" s="2389"/>
      <c r="W9" s="1631">
        <v>34</v>
      </c>
    </row>
    <row customHeight="1" ht="35.699999999999996">
      <c r="B10" s="2053" t="s">
        <v>697</v>
      </c>
      <c r="C10" s="2053" t="s">
        <v>698</v>
      </c>
      <c r="D10" s="2052" t="s">
        <v>634</v>
      </c>
      <c r="E10" s="2056" t="s">
        <v>635</v>
      </c>
      <c r="F10" s="2056" t="s">
        <v>635</v>
      </c>
      <c r="H10" s="376"/>
      <c r="I10" s="2024" t="s">
        <v>109</v>
      </c>
      <c r="J10" s="1886" t="s">
        <v>699</v>
      </c>
      <c r="K10" s="2018" t="s">
        <v>309</v>
      </c>
      <c r="L10" s="818"/>
      <c r="M10" s="297" t="s">
        <v>700</v>
      </c>
      <c r="W10" s="1631">
        <v>34</v>
      </c>
    </row>
    <row customHeight="1" ht="50.25">
      <c r="B11" s="2053" t="s">
        <v>701</v>
      </c>
      <c r="C11" s="2053" t="s">
        <v>702</v>
      </c>
      <c r="D11" s="2052" t="s">
        <v>634</v>
      </c>
      <c r="E11" s="2056" t="s">
        <v>635</v>
      </c>
      <c r="F11" s="2056" t="s">
        <v>635</v>
      </c>
      <c r="H11" s="376"/>
      <c r="I11" s="2024" t="s">
        <v>99</v>
      </c>
      <c r="J11" s="1886" t="s">
        <v>703</v>
      </c>
      <c r="K11" s="2018" t="s">
        <v>309</v>
      </c>
      <c r="L11" s="818"/>
      <c r="M11" s="297" t="s">
        <v>700</v>
      </c>
      <c r="W11" s="1631">
        <v>48</v>
      </c>
    </row>
    <row customHeight="1" ht="48.29999999999999">
      <c r="B12" s="2053" t="s">
        <v>704</v>
      </c>
      <c r="C12" s="2053" t="s">
        <v>705</v>
      </c>
      <c r="D12" s="2052" t="s">
        <v>634</v>
      </c>
      <c r="E12" s="2056" t="s">
        <v>635</v>
      </c>
      <c r="F12" s="2056" t="s">
        <v>635</v>
      </c>
      <c r="H12" s="1688"/>
      <c r="I12" s="2024" t="s">
        <v>90</v>
      </c>
      <c r="J12" s="2031" t="s">
        <v>706</v>
      </c>
      <c r="K12" s="2018" t="s">
        <v>309</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9103A-8112-73B5-FDFB-41A1094CE7B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"РИР" (филиал в г. Глазове)</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573</v>
      </c>
      <c r="H14" s="1634" t="s">
        <v>306</v>
      </c>
      <c r="I14" s="1634" t="s">
        <v>306</v>
      </c>
      <c r="J14" s="2127"/>
      <c r="AF14" s="1631">
        <v>23</v>
      </c>
    </row>
    <row customHeight="1" ht="19.95">
      <c r="D15" s="1638"/>
      <c r="E15" s="1630" t="s">
        <v>109</v>
      </c>
      <c r="F15" s="707" t="s">
        <v>711</v>
      </c>
      <c r="G15" s="1646" t="s">
        <v>559</v>
      </c>
      <c r="H15" s="557"/>
      <c r="I15" s="557"/>
      <c r="J15" s="289" t="s">
        <v>712</v>
      </c>
      <c r="K15" s="543" t="s">
        <v>637</v>
      </c>
      <c r="AF15" s="1631">
        <v>19</v>
      </c>
    </row>
    <row customHeight="1" ht="35.699999999999996">
      <c r="D16" s="1638"/>
      <c r="E16" s="1630" t="s">
        <v>99</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310</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313</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90</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110</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8A834-79DA-882F-1BAA-7795899184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"РИР" (филиал в г. Глазове)</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573</v>
      </c>
      <c r="H14" s="1660" t="s">
        <v>306</v>
      </c>
      <c r="I14" s="1660" t="s">
        <v>306</v>
      </c>
      <c r="J14" s="2127"/>
      <c r="AF14" s="1631">
        <v>23</v>
      </c>
    </row>
    <row customHeight="1" ht="19.95">
      <c r="D15" s="1638"/>
      <c r="E15" s="1630" t="s">
        <v>109</v>
      </c>
      <c r="F15" s="707" t="s">
        <v>782</v>
      </c>
      <c r="G15" s="1657" t="s">
        <v>559</v>
      </c>
      <c r="H15" s="557"/>
      <c r="I15" s="557"/>
      <c r="J15" s="289" t="s">
        <v>783</v>
      </c>
      <c r="K15" s="543" t="s">
        <v>637</v>
      </c>
      <c r="AF15" s="1631">
        <v>19</v>
      </c>
    </row>
    <row customHeight="1" ht="24">
      <c r="D16" s="1638"/>
      <c r="E16" s="1630" t="s">
        <v>99</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310</v>
      </c>
      <c r="F20" s="1667" t="s">
        <v>790</v>
      </c>
      <c r="G20" s="1654" t="s">
        <v>559</v>
      </c>
      <c r="H20" s="557"/>
      <c r="I20" s="557"/>
      <c r="J20" s="289"/>
      <c r="K20" s="543"/>
      <c r="AF20" s="1631">
        <v>34</v>
      </c>
    </row>
    <row customHeight="1" ht="48.29999999999999">
      <c r="D21" s="1638"/>
      <c r="E21" s="1664" t="s">
        <v>313</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110</v>
      </c>
      <c r="F35" s="1661" t="s">
        <v>636</v>
      </c>
      <c r="G35" s="1657" t="s">
        <v>309</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0585B-B5D7-0FAA-CF2A-DFB34075DE5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"РИР" (филиал в г. Глазове)</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813</v>
      </c>
      <c r="F11" s="705" t="s">
        <v>573</v>
      </c>
      <c r="G11" s="465" t="s">
        <v>306</v>
      </c>
      <c r="H11" s="465" t="s">
        <v>393</v>
      </c>
      <c r="I11" s="807" t="s">
        <v>306</v>
      </c>
      <c r="J11" s="808" t="s">
        <v>393</v>
      </c>
      <c r="K11" s="2232"/>
      <c r="L11" s="658"/>
      <c r="X11" s="509">
        <v>23</v>
      </c>
    </row>
    <row s="1642" customFormat="1" customHeight="1" ht="10.5">
      <c r="A12" s="952"/>
      <c r="D12" s="1025" t="s">
        <v>109</v>
      </c>
      <c r="E12" s="1025" t="s">
        <v>99</v>
      </c>
      <c r="F12" s="1025" t="s">
        <v>90</v>
      </c>
      <c r="G12" s="1026" t="str">
        <f>G1&amp;".1"</f>
        <v>4.1</v>
      </c>
      <c r="H12" s="1026" t="str">
        <f>G1&amp;".2"</f>
        <v>4.2</v>
      </c>
      <c r="I12" s="1026" t="str">
        <f>I1&amp;".1"</f>
        <v>4.1</v>
      </c>
      <c r="J12" s="1026" t="str">
        <f>I1&amp;".2"</f>
        <v>4.2</v>
      </c>
      <c r="K12" s="1026"/>
      <c r="X12" s="511">
        <v>10</v>
      </c>
    </row>
    <row customHeight="1" ht="22.5">
      <c r="A13" s="2392" t="s">
        <v>814</v>
      </c>
      <c r="D13" s="953" t="s">
        <v>109</v>
      </c>
      <c r="E13" s="279" t="s">
        <v>815</v>
      </c>
      <c r="F13" s="660" t="s">
        <v>816</v>
      </c>
      <c r="G13" s="557"/>
      <c r="H13" s="661"/>
      <c r="I13" s="557"/>
      <c r="J13" s="661"/>
      <c r="K13" s="289" t="s">
        <v>817</v>
      </c>
      <c r="L13" s="720"/>
      <c r="X13" s="505">
        <v>0</v>
      </c>
    </row>
    <row customHeight="1" ht="22.5">
      <c r="A14" s="2392"/>
      <c r="D14" s="539" t="s">
        <v>99</v>
      </c>
      <c r="E14" s="279" t="s">
        <v>818</v>
      </c>
      <c r="F14" s="660" t="s">
        <v>819</v>
      </c>
      <c r="G14" s="557"/>
      <c r="H14" s="662"/>
      <c r="I14" s="557"/>
      <c r="J14" s="662"/>
      <c r="K14" s="289" t="s">
        <v>820</v>
      </c>
      <c r="L14" s="720"/>
      <c r="X14" s="505">
        <v>0</v>
      </c>
    </row>
    <row s="1635" customFormat="1" customHeight="1" ht="78.75">
      <c r="A15" s="2392"/>
      <c r="B15" s="511"/>
      <c r="D15" s="953" t="s">
        <v>90</v>
      </c>
      <c r="E15" s="707" t="s">
        <v>821</v>
      </c>
      <c r="F15" s="950" t="s">
        <v>309</v>
      </c>
      <c r="G15" s="950" t="s">
        <v>309</v>
      </c>
      <c r="H15" s="106"/>
      <c r="I15" s="950" t="s">
        <v>309</v>
      </c>
      <c r="J15" s="106"/>
      <c r="K15" s="289" t="s">
        <v>822</v>
      </c>
      <c r="L15" s="720"/>
      <c r="X15" s="758">
        <v>0</v>
      </c>
    </row>
    <row s="1635" customFormat="1" customHeight="1" ht="22.5">
      <c r="A16" s="2392"/>
      <c r="B16" s="511"/>
      <c r="D16" s="953" t="s">
        <v>327</v>
      </c>
      <c r="E16" s="954" t="s">
        <v>823</v>
      </c>
      <c r="F16" s="950" t="s">
        <v>824</v>
      </c>
      <c r="G16" s="817"/>
      <c r="H16" s="106"/>
      <c r="I16" s="817"/>
      <c r="J16" s="106"/>
      <c r="K16" s="289"/>
      <c r="L16" s="720"/>
      <c r="X16" s="758">
        <v>0</v>
      </c>
    </row>
    <row s="1635" customFormat="1" customHeight="1" ht="22.5">
      <c r="A17" s="2392"/>
      <c r="B17" s="511"/>
      <c r="D17" s="953" t="s">
        <v>335</v>
      </c>
      <c r="E17" s="954" t="s">
        <v>825</v>
      </c>
      <c r="F17" s="950" t="s">
        <v>826</v>
      </c>
      <c r="G17" s="817"/>
      <c r="H17" s="106"/>
      <c r="I17" s="817"/>
      <c r="J17" s="106"/>
      <c r="K17" s="289"/>
      <c r="L17" s="720"/>
      <c r="X17" s="758">
        <v>0</v>
      </c>
    </row>
    <row s="1635" customFormat="1" customHeight="1" ht="33.75">
      <c r="A18" s="2392"/>
      <c r="B18" s="511"/>
      <c r="D18" s="953" t="s">
        <v>337</v>
      </c>
      <c r="E18" s="954" t="s">
        <v>827</v>
      </c>
      <c r="F18" s="950" t="s">
        <v>578</v>
      </c>
      <c r="G18" s="680"/>
      <c r="H18" s="106"/>
      <c r="I18" s="680"/>
      <c r="J18" s="106"/>
      <c r="K18" s="289"/>
      <c r="L18" s="720"/>
      <c r="X18" s="758">
        <v>0</v>
      </c>
    </row>
    <row customHeight="1" ht="101.25">
      <c r="A19" s="2392"/>
      <c r="D19" s="953" t="s">
        <v>91</v>
      </c>
      <c r="E19" s="279" t="s">
        <v>828</v>
      </c>
      <c r="F19" s="660" t="s">
        <v>553</v>
      </c>
      <c r="G19" s="663"/>
      <c r="H19" s="662"/>
      <c r="I19" s="955"/>
      <c r="J19" s="662"/>
      <c r="K19" s="289" t="s">
        <v>829</v>
      </c>
      <c r="L19" s="720"/>
      <c r="X19" s="505">
        <v>0</v>
      </c>
    </row>
    <row s="1635" customFormat="1" customHeight="1" ht="18.75">
      <c r="A20" s="2392"/>
      <c r="C20" s="956"/>
      <c r="D20" s="953" t="s">
        <v>760</v>
      </c>
      <c r="E20" s="954" t="s">
        <v>830</v>
      </c>
      <c r="F20" s="950" t="s">
        <v>309</v>
      </c>
      <c r="G20" s="950" t="s">
        <v>309</v>
      </c>
      <c r="H20" s="949" t="s">
        <v>309</v>
      </c>
      <c r="I20" s="950" t="s">
        <v>309</v>
      </c>
      <c r="J20" s="949" t="s">
        <v>309</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309</v>
      </c>
      <c r="G23" s="950" t="s">
        <v>309</v>
      </c>
      <c r="H23" s="949" t="s">
        <v>309</v>
      </c>
      <c r="I23" s="950" t="s">
        <v>309</v>
      </c>
      <c r="J23" s="949" t="s">
        <v>309</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309</v>
      </c>
      <c r="G25" s="950" t="s">
        <v>309</v>
      </c>
      <c r="H25" s="949" t="s">
        <v>309</v>
      </c>
      <c r="I25" s="950" t="s">
        <v>309</v>
      </c>
      <c r="J25" s="949" t="s">
        <v>309</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309</v>
      </c>
      <c r="G28" s="950" t="s">
        <v>309</v>
      </c>
      <c r="H28" s="949" t="s">
        <v>309</v>
      </c>
      <c r="I28" s="950" t="s">
        <v>309</v>
      </c>
      <c r="J28" s="949" t="s">
        <v>309</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110</v>
      </c>
      <c r="E31" s="279" t="s">
        <v>854</v>
      </c>
      <c r="F31" s="660" t="s">
        <v>565</v>
      </c>
      <c r="G31" s="557"/>
      <c r="H31" s="662"/>
      <c r="I31" s="557"/>
      <c r="J31" s="662"/>
      <c r="K31" s="289" t="s">
        <v>855</v>
      </c>
      <c r="L31" s="720"/>
      <c r="X31" s="505">
        <v>0</v>
      </c>
    </row>
    <row customHeight="1" ht="56.25">
      <c r="A32" s="2392"/>
      <c r="D32" s="953" t="s">
        <v>92</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99</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90</v>
      </c>
      <c r="E41" s="722" t="s">
        <v>870</v>
      </c>
      <c r="F41" s="660" t="s">
        <v>553</v>
      </c>
      <c r="G41" s="660" t="s">
        <v>553</v>
      </c>
      <c r="H41" s="1024"/>
      <c r="I41" s="660" t="s">
        <v>553</v>
      </c>
      <c r="J41" s="1024"/>
      <c r="K41" s="302"/>
      <c r="X41" s="758">
        <v>0</v>
      </c>
    </row>
    <row s="1635" customFormat="1" customHeight="1" ht="45" hidden="1">
      <c r="A42" s="2392"/>
      <c r="B42" s="511"/>
      <c r="D42" s="665" t="s">
        <v>327</v>
      </c>
      <c r="E42" s="723" t="s">
        <v>871</v>
      </c>
      <c r="F42" s="660" t="s">
        <v>565</v>
      </c>
      <c r="G42" s="557"/>
      <c r="H42" s="1024"/>
      <c r="I42" s="557"/>
      <c r="J42" s="1024"/>
      <c r="K42" s="302" t="s">
        <v>872</v>
      </c>
      <c r="X42" s="758">
        <v>0</v>
      </c>
    </row>
    <row s="1635" customFormat="1" customHeight="1" ht="45" hidden="1">
      <c r="A43" s="2392"/>
      <c r="B43" s="511"/>
      <c r="D43" s="665" t="s">
        <v>335</v>
      </c>
      <c r="E43" s="667" t="s">
        <v>873</v>
      </c>
      <c r="F43" s="1028" t="s">
        <v>565</v>
      </c>
      <c r="G43" s="742"/>
      <c r="H43" s="1023"/>
      <c r="I43" s="742"/>
      <c r="J43" s="1023"/>
      <c r="K43" s="302" t="s">
        <v>874</v>
      </c>
      <c r="X43" s="758">
        <v>0</v>
      </c>
    </row>
    <row s="1635" customFormat="1" customHeight="1" ht="11.25" hidden="1">
      <c r="A44" s="2392"/>
      <c r="B44" s="511"/>
      <c r="D44" s="665" t="s">
        <v>91</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110</v>
      </c>
      <c r="E52" s="666" t="s">
        <v>887</v>
      </c>
      <c r="F52" s="660" t="s">
        <v>865</v>
      </c>
      <c r="G52" s="668"/>
      <c r="H52" s="1023"/>
      <c r="I52" s="668"/>
      <c r="J52" s="1023"/>
      <c r="K52" s="289"/>
      <c r="X52" s="758">
        <v>0</v>
      </c>
    </row>
    <row s="1635" customFormat="1" customHeight="1" ht="11.25" hidden="1">
      <c r="A53" s="2392"/>
      <c r="B53" s="511"/>
      <c r="D53" s="665" t="s">
        <v>316</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92</v>
      </c>
      <c r="E60" s="666" t="s">
        <v>894</v>
      </c>
      <c r="F60" s="721" t="s">
        <v>565</v>
      </c>
      <c r="G60" s="742"/>
      <c r="H60" s="1023"/>
      <c r="I60" s="742"/>
      <c r="J60" s="1023"/>
      <c r="K60" s="302" t="s">
        <v>895</v>
      </c>
      <c r="X60" s="758">
        <v>0</v>
      </c>
    </row>
    <row s="1635" customFormat="1" customHeight="1" ht="33.75" hidden="1">
      <c r="A61" s="2392"/>
      <c r="B61" s="511"/>
      <c r="D61" s="665" t="s">
        <v>93</v>
      </c>
      <c r="E61" s="666" t="s">
        <v>896</v>
      </c>
      <c r="F61" s="726" t="s">
        <v>826</v>
      </c>
      <c r="G61" s="668"/>
      <c r="H61" s="1023"/>
      <c r="I61" s="668"/>
      <c r="J61" s="1023"/>
      <c r="K61" s="289"/>
      <c r="X61" s="758">
        <v>0</v>
      </c>
    </row>
    <row s="1635" customFormat="1" customHeight="1" ht="22.5" hidden="1">
      <c r="A62" s="2392"/>
      <c r="B62" s="511" t="s">
        <v>595</v>
      </c>
      <c r="D62" s="665" t="s">
        <v>111</v>
      </c>
      <c r="E62" s="666" t="s">
        <v>897</v>
      </c>
      <c r="F62" s="726" t="s">
        <v>309</v>
      </c>
      <c r="G62" s="382"/>
      <c r="H62" s="1023"/>
      <c r="I62" s="382"/>
      <c r="J62" s="1023"/>
      <c r="K62" s="289" t="s">
        <v>638</v>
      </c>
      <c r="X62" s="758">
        <v>0</v>
      </c>
    </row>
    <row s="1635" customFormat="1" customHeight="1" ht="45" hidden="1">
      <c r="A63" s="2392"/>
      <c r="B63" s="511" t="s">
        <v>595</v>
      </c>
      <c r="D63" s="665" t="s">
        <v>898</v>
      </c>
      <c r="E63" s="667" t="s">
        <v>899</v>
      </c>
      <c r="F63" s="721" t="s">
        <v>309</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99</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310</v>
      </c>
      <c r="E68" s="954" t="s">
        <v>905</v>
      </c>
      <c r="F68" s="660" t="s">
        <v>868</v>
      </c>
      <c r="G68" s="727"/>
      <c r="H68" s="519"/>
      <c r="I68" s="727"/>
      <c r="J68" s="519"/>
      <c r="K68" s="289"/>
      <c r="X68" s="758">
        <v>0</v>
      </c>
    </row>
    <row s="1635" customFormat="1" customHeight="1" ht="22.5" hidden="1">
      <c r="A69" s="2392"/>
      <c r="B69" s="511"/>
      <c r="D69" s="743" t="s">
        <v>313</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90</v>
      </c>
      <c r="E71" s="666" t="s">
        <v>908</v>
      </c>
      <c r="F71" s="660" t="s">
        <v>868</v>
      </c>
      <c r="G71" s="557"/>
      <c r="H71" s="1030"/>
      <c r="I71" s="557"/>
      <c r="J71" s="1030"/>
      <c r="K71" s="302"/>
      <c r="X71" s="758">
        <v>0</v>
      </c>
    </row>
    <row s="1635" customFormat="1" customHeight="1" ht="56.25" hidden="1">
      <c r="A72" s="2392"/>
      <c r="B72" s="511"/>
      <c r="D72" s="665" t="s">
        <v>91</v>
      </c>
      <c r="E72" s="666" t="s">
        <v>909</v>
      </c>
      <c r="F72" s="721" t="s">
        <v>565</v>
      </c>
      <c r="G72" s="742"/>
      <c r="H72" s="1023"/>
      <c r="I72" s="742"/>
      <c r="J72" s="1023"/>
      <c r="K72" s="302"/>
      <c r="X72" s="758">
        <v>0</v>
      </c>
    </row>
    <row s="1635" customFormat="1" customHeight="1" ht="33.75" hidden="1">
      <c r="A73" s="2392"/>
      <c r="B73" s="511"/>
      <c r="D73" s="665" t="s">
        <v>110</v>
      </c>
      <c r="E73" s="666" t="s">
        <v>910</v>
      </c>
      <c r="F73" s="726" t="s">
        <v>826</v>
      </c>
      <c r="G73" s="668"/>
      <c r="H73" s="1023"/>
      <c r="I73" s="668"/>
      <c r="J73" s="1023"/>
      <c r="K73" s="289"/>
      <c r="X73" s="758">
        <v>0</v>
      </c>
    </row>
    <row s="1635" customFormat="1" customHeight="1" ht="22.5" hidden="1">
      <c r="A74" s="2392"/>
      <c r="B74" s="511" t="s">
        <v>595</v>
      </c>
      <c r="D74" s="665" t="s">
        <v>92</v>
      </c>
      <c r="E74" s="666" t="s">
        <v>911</v>
      </c>
      <c r="F74" s="726" t="s">
        <v>309</v>
      </c>
      <c r="G74" s="382"/>
      <c r="H74" s="1023"/>
      <c r="I74" s="382"/>
      <c r="J74" s="1023"/>
      <c r="K74" s="289" t="s">
        <v>638</v>
      </c>
      <c r="X74" s="758">
        <v>0</v>
      </c>
    </row>
    <row s="1635" customFormat="1" customHeight="1" ht="45" hidden="1">
      <c r="A75" s="2392"/>
      <c r="B75" s="511" t="s">
        <v>595</v>
      </c>
      <c r="D75" s="665" t="s">
        <v>659</v>
      </c>
      <c r="E75" s="667" t="s">
        <v>912</v>
      </c>
      <c r="F75" s="721" t="s">
        <v>309</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99</v>
      </c>
      <c r="E78" s="666" t="s">
        <v>916</v>
      </c>
      <c r="F78" s="721" t="s">
        <v>816</v>
      </c>
      <c r="G78" s="724"/>
      <c r="H78" s="1023"/>
      <c r="I78" s="724"/>
      <c r="J78" s="1023"/>
      <c r="K78" s="289" t="s">
        <v>917</v>
      </c>
      <c r="X78" s="758">
        <v>0</v>
      </c>
    </row>
    <row s="1635" customFormat="1" customHeight="1" ht="22.5" hidden="1">
      <c r="A79" s="2392"/>
      <c r="B79" s="511"/>
      <c r="D79" s="665" t="s">
        <v>90</v>
      </c>
      <c r="E79" s="722" t="s">
        <v>918</v>
      </c>
      <c r="F79" s="660" t="s">
        <v>865</v>
      </c>
      <c r="G79" s="724"/>
      <c r="H79" s="1023"/>
      <c r="I79" s="724"/>
      <c r="J79" s="1023"/>
      <c r="K79" s="289" t="s">
        <v>919</v>
      </c>
      <c r="X79" s="758">
        <v>0</v>
      </c>
    </row>
    <row s="1635" customFormat="1" customHeight="1" ht="11.25" hidden="1">
      <c r="A80" s="2392"/>
      <c r="B80" s="511"/>
      <c r="D80" s="665" t="s">
        <v>327</v>
      </c>
      <c r="E80" s="723" t="s">
        <v>920</v>
      </c>
      <c r="F80" s="660" t="s">
        <v>865</v>
      </c>
      <c r="G80" s="724"/>
      <c r="H80" s="1023"/>
      <c r="I80" s="724"/>
      <c r="J80" s="1023"/>
      <c r="K80" s="289"/>
      <c r="X80" s="758">
        <v>0</v>
      </c>
    </row>
    <row s="1635" customFormat="1" customHeight="1" ht="11.25" hidden="1">
      <c r="A81" s="2392"/>
      <c r="B81" s="511"/>
      <c r="D81" s="665" t="s">
        <v>335</v>
      </c>
      <c r="E81" s="723" t="s">
        <v>921</v>
      </c>
      <c r="F81" s="660" t="s">
        <v>865</v>
      </c>
      <c r="G81" s="724"/>
      <c r="H81" s="1023"/>
      <c r="I81" s="724"/>
      <c r="J81" s="1023"/>
      <c r="K81" s="289"/>
      <c r="X81" s="758">
        <v>0</v>
      </c>
    </row>
    <row s="1635" customFormat="1" customHeight="1" ht="11.25" hidden="1">
      <c r="A82" s="2392"/>
      <c r="B82" s="511"/>
      <c r="D82" s="665" t="s">
        <v>337</v>
      </c>
      <c r="E82" s="723" t="s">
        <v>922</v>
      </c>
      <c r="F82" s="660" t="s">
        <v>865</v>
      </c>
      <c r="G82" s="724"/>
      <c r="H82" s="1023"/>
      <c r="I82" s="724"/>
      <c r="J82" s="1023"/>
      <c r="K82" s="289"/>
      <c r="X82" s="758">
        <v>0</v>
      </c>
    </row>
    <row s="1635" customFormat="1" customHeight="1" ht="11.25" hidden="1">
      <c r="A83" s="2392"/>
      <c r="B83" s="511"/>
      <c r="D83" s="665" t="s">
        <v>339</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91</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110</v>
      </c>
      <c r="E95" s="666" t="s">
        <v>934</v>
      </c>
      <c r="F95" s="725" t="s">
        <v>565</v>
      </c>
      <c r="G95" s="727"/>
      <c r="H95" s="1023"/>
      <c r="I95" s="727"/>
      <c r="J95" s="1023"/>
      <c r="K95" s="289" t="s">
        <v>935</v>
      </c>
      <c r="X95" s="758">
        <v>0</v>
      </c>
    </row>
    <row s="1635" customFormat="1" customHeight="1" ht="33.75" hidden="1">
      <c r="A96" s="2392"/>
      <c r="B96" s="511"/>
      <c r="D96" s="665" t="s">
        <v>92</v>
      </c>
      <c r="E96" s="666" t="s">
        <v>936</v>
      </c>
      <c r="F96" s="726" t="s">
        <v>826</v>
      </c>
      <c r="G96" s="728"/>
      <c r="H96" s="1023"/>
      <c r="I96" s="728"/>
      <c r="J96" s="1023"/>
      <c r="K96" s="289"/>
      <c r="X96" s="758">
        <v>0</v>
      </c>
    </row>
    <row s="1635" customFormat="1" customHeight="1" ht="22.5" hidden="1">
      <c r="A97" s="2392"/>
      <c r="B97" s="511" t="s">
        <v>595</v>
      </c>
      <c r="D97" s="665" t="s">
        <v>93</v>
      </c>
      <c r="E97" s="666" t="s">
        <v>937</v>
      </c>
      <c r="F97" s="726" t="s">
        <v>309</v>
      </c>
      <c r="G97" s="385"/>
      <c r="H97" s="1023"/>
      <c r="I97" s="385"/>
      <c r="J97" s="1023"/>
      <c r="K97" s="289" t="s">
        <v>638</v>
      </c>
      <c r="X97" s="758">
        <v>0</v>
      </c>
    </row>
    <row s="1635" customFormat="1" customHeight="1" ht="45" hidden="1">
      <c r="A98" s="2392"/>
      <c r="B98" s="511" t="s">
        <v>595</v>
      </c>
      <c r="D98" s="665" t="s">
        <v>938</v>
      </c>
      <c r="E98" s="667" t="s">
        <v>939</v>
      </c>
      <c r="F98" s="721" t="s">
        <v>309</v>
      </c>
      <c r="G98" s="385"/>
      <c r="H98" s="1023"/>
      <c r="I98" s="385"/>
      <c r="J98" s="1023"/>
      <c r="K98" s="289" t="s">
        <v>638</v>
      </c>
      <c r="X98" s="758">
        <v>0</v>
      </c>
    </row>
    <row s="1635" customFormat="1" customHeight="1" ht="95.25" hidden="1">
      <c r="A99" s="2392"/>
      <c r="B99" s="511" t="s">
        <v>595</v>
      </c>
      <c r="D99" s="665" t="s">
        <v>111</v>
      </c>
      <c r="E99" s="666" t="s">
        <v>940</v>
      </c>
      <c r="F99" s="721" t="s">
        <v>309</v>
      </c>
      <c r="G99" s="385"/>
      <c r="H99" s="1023"/>
      <c r="I99" s="385"/>
      <c r="J99" s="1023"/>
      <c r="K99" s="289" t="s">
        <v>638</v>
      </c>
      <c r="X99" s="758">
        <v>0</v>
      </c>
    </row>
    <row s="1635" customFormat="1" customHeight="1" ht="22.5" hidden="1">
      <c r="A100" s="2392"/>
      <c r="B100" s="511" t="s">
        <v>595</v>
      </c>
      <c r="D100" s="665" t="s">
        <v>147</v>
      </c>
      <c r="E100" s="666" t="s">
        <v>941</v>
      </c>
      <c r="F100" s="721" t="s">
        <v>309</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45B36-650A-B753-9FF4-FFBB057B161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482</v>
      </c>
      <c r="D3" s="689" t="str">
        <f>B3&amp;".1"</f>
        <v>.1</v>
      </c>
      <c r="E3" s="690" t="s">
        <v>942</v>
      </c>
      <c r="F3" s="691" t="s">
        <v>309</v>
      </c>
      <c r="G3" s="686"/>
      <c r="H3" s="401"/>
      <c r="I3" s="686"/>
      <c r="J3" s="401"/>
      <c r="K3" s="289" t="s">
        <v>943</v>
      </c>
      <c r="V3" s="505">
        <v>0</v>
      </c>
    </row>
    <row customHeight="1" ht="15" hidden="1">
      <c r="A4" s="505"/>
      <c r="B4" s="2397"/>
      <c r="C4" s="2398"/>
      <c r="D4" s="689" t="str">
        <f>B3&amp;".2"</f>
        <v>.2</v>
      </c>
      <c r="E4" s="690" t="s">
        <v>944</v>
      </c>
      <c r="F4" s="691" t="s">
        <v>309</v>
      </c>
      <c r="G4" s="1738" t="s">
        <v>28</v>
      </c>
      <c r="H4" s="401"/>
      <c r="I4" s="1738" t="s">
        <v>28</v>
      </c>
      <c r="J4" s="401"/>
      <c r="K4" s="289" t="s">
        <v>945</v>
      </c>
      <c r="V4" s="505">
        <v>0</v>
      </c>
    </row>
    <row s="1366" customFormat="1" customHeight="1" ht="15" hidden="1">
      <c r="C5" s="672"/>
      <c r="U5" s="420"/>
      <c r="V5" s="417">
        <v>0</v>
      </c>
    </row>
    <row customHeight="1" ht="22.5" hidden="1">
      <c r="A6" s="505"/>
      <c r="B6" s="2397"/>
      <c r="C6" s="2398" t="s">
        <v>482</v>
      </c>
      <c r="D6" s="689" t="str">
        <f>B6&amp;".1"</f>
        <v>.1</v>
      </c>
      <c r="E6" s="690" t="s">
        <v>946</v>
      </c>
      <c r="F6" s="691" t="s">
        <v>309</v>
      </c>
      <c r="G6" s="686"/>
      <c r="H6" s="401"/>
      <c r="I6" s="686"/>
      <c r="J6" s="401"/>
      <c r="K6" s="289" t="s">
        <v>947</v>
      </c>
      <c r="V6" s="505">
        <v>0</v>
      </c>
    </row>
    <row customHeight="1" ht="15" hidden="1">
      <c r="A7" s="505"/>
      <c r="B7" s="2397"/>
      <c r="C7" s="2398"/>
      <c r="D7" s="689" t="str">
        <f>B6&amp;".2"</f>
        <v>.2</v>
      </c>
      <c r="E7" s="690" t="s">
        <v>944</v>
      </c>
      <c r="F7" s="691" t="s">
        <v>309</v>
      </c>
      <c r="G7" s="1738" t="s">
        <v>28</v>
      </c>
      <c r="H7" s="401"/>
      <c r="I7" s="1738" t="s">
        <v>28</v>
      </c>
      <c r="J7" s="401"/>
      <c r="K7" s="289" t="s">
        <v>945</v>
      </c>
      <c r="V7" s="505">
        <v>0</v>
      </c>
    </row>
    <row s="1366" customFormat="1" customHeight="1" ht="15" hidden="1">
      <c r="C8" s="672"/>
      <c r="U8" s="420"/>
      <c r="V8" s="417">
        <v>0</v>
      </c>
    </row>
    <row customHeight="1" ht="22.5" hidden="1">
      <c r="A9" s="505"/>
      <c r="B9" s="2397"/>
      <c r="C9" s="2398" t="s">
        <v>482</v>
      </c>
      <c r="D9" s="689" t="str">
        <f>B9&amp;".1"</f>
        <v>.1</v>
      </c>
      <c r="E9" s="690" t="s">
        <v>948</v>
      </c>
      <c r="F9" s="691" t="s">
        <v>309</v>
      </c>
      <c r="G9" s="697" t="s">
        <v>28</v>
      </c>
      <c r="H9" s="401" t="s">
        <v>28</v>
      </c>
      <c r="I9" s="697" t="s">
        <v>28</v>
      </c>
      <c r="J9" s="401" t="s">
        <v>28</v>
      </c>
      <c r="K9" s="289"/>
      <c r="V9" s="505">
        <v>0</v>
      </c>
    </row>
    <row customHeight="1" ht="15" hidden="1">
      <c r="A10" s="505"/>
      <c r="B10" s="2397"/>
      <c r="C10" s="2398"/>
      <c r="D10" s="689" t="str">
        <f>B9&amp;".2"</f>
        <v>.2</v>
      </c>
      <c r="E10" s="690" t="s">
        <v>949</v>
      </c>
      <c r="F10" s="691" t="s">
        <v>309</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309</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482</v>
      </c>
      <c r="D13" s="689" t="str">
        <f>B13&amp;".1"</f>
        <v>.1</v>
      </c>
      <c r="E13" s="690" t="s">
        <v>953</v>
      </c>
      <c r="F13" s="691" t="s">
        <v>309</v>
      </c>
      <c r="G13" s="697" t="s">
        <v>28</v>
      </c>
      <c r="H13" s="401" t="s">
        <v>28</v>
      </c>
      <c r="I13" s="697" t="s">
        <v>28</v>
      </c>
      <c r="J13" s="401" t="s">
        <v>28</v>
      </c>
      <c r="K13" s="289" t="s">
        <v>954</v>
      </c>
      <c r="V13" s="505">
        <v>0</v>
      </c>
    </row>
    <row customHeight="1" ht="15" hidden="1">
      <c r="B14" s="2397"/>
      <c r="C14" s="2398"/>
      <c r="D14" s="689" t="str">
        <f>B13&amp;".2"</f>
        <v>.2</v>
      </c>
      <c r="E14" s="690" t="s">
        <v>955</v>
      </c>
      <c r="F14" s="691" t="s">
        <v>309</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"РИР" (филиал в г. Глазове)</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573</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309</v>
      </c>
      <c r="G32" s="813" t="s">
        <v>309</v>
      </c>
      <c r="H32" s="813" t="s">
        <v>309</v>
      </c>
      <c r="I32" s="691" t="s">
        <v>309</v>
      </c>
      <c r="J32" s="691" t="s">
        <v>309</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309</v>
      </c>
      <c r="G34" s="820" t="s">
        <v>309</v>
      </c>
      <c r="H34" s="820" t="s">
        <v>309</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309</v>
      </c>
      <c r="G36" s="814" t="s">
        <v>963</v>
      </c>
      <c r="H36" s="813" t="s">
        <v>309</v>
      </c>
      <c r="I36" s="524" t="s">
        <v>963</v>
      </c>
      <c r="J36" s="691" t="s">
        <v>309</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309</v>
      </c>
      <c r="G38" s="814" t="s">
        <v>963</v>
      </c>
      <c r="H38" s="815" t="s">
        <v>309</v>
      </c>
      <c r="I38" s="524" t="s">
        <v>963</v>
      </c>
      <c r="J38" s="521" t="s">
        <v>309</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71251-5573-4866-9F7B-D2D4C73DA5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"РИР" (филиал в г. Глазове)</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89</v>
      </c>
      <c r="R10" s="915" t="s">
        <v>984</v>
      </c>
      <c r="S10" s="915" t="s">
        <v>985</v>
      </c>
      <c r="T10" s="916" t="s">
        <v>986</v>
      </c>
      <c r="U10" s="915" t="s">
        <v>89</v>
      </c>
      <c r="V10" s="915" t="s">
        <v>987</v>
      </c>
      <c r="W10" s="915" t="s">
        <v>985</v>
      </c>
      <c r="X10" s="916" t="s">
        <v>986</v>
      </c>
      <c r="Y10" s="301" t="s">
        <v>988</v>
      </c>
      <c r="Z10" s="2101" t="s">
        <v>88</v>
      </c>
      <c r="AA10" s="2103"/>
      <c r="AB10" s="1049" t="s">
        <v>989</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77FDC-E85C-6DC3-19C4-72AE6097BF8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"РИР" (филиал в г. Глазове)</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1013</v>
      </c>
      <c r="K12" s="2127"/>
      <c r="L12" s="2232"/>
      <c r="M12" s="2232"/>
      <c r="N12" s="2127"/>
      <c r="O12" s="2127"/>
      <c r="P12" s="2418"/>
      <c r="Q12" s="2418"/>
      <c r="R12" s="2418"/>
      <c r="S12" s="1134" t="s">
        <v>86</v>
      </c>
      <c r="T12" s="1134" t="s">
        <v>87</v>
      </c>
      <c r="U12" s="1134" t="s">
        <v>85</v>
      </c>
      <c r="V12" s="1134" t="s">
        <v>1014</v>
      </c>
      <c r="W12" s="1134" t="s">
        <v>85</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1140F-FDA9-651C-A3B7-7D8E620B915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"РИР" (филиал в г. Глазове)</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310</v>
      </c>
      <c r="G30" s="1237" t="s">
        <v>1054</v>
      </c>
      <c r="H30" s="1236">
        <f>SUM(I30:J30)</f>
        <v>0</v>
      </c>
      <c r="I30" s="1235"/>
      <c r="J30" s="1225"/>
      <c r="K30" s="1234"/>
      <c r="W30" s="1155">
        <v>11</v>
      </c>
    </row>
    <row customHeight="1" ht="11.549999999999999">
      <c r="F31" s="1230" t="s">
        <v>313</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327</v>
      </c>
      <c r="G33" s="1237" t="s">
        <v>1057</v>
      </c>
      <c r="H33" s="1236">
        <f>SUM(I33:J33)</f>
        <v>0</v>
      </c>
      <c r="I33" s="1235"/>
      <c r="J33" s="1225"/>
      <c r="K33" s="1234"/>
      <c r="W33" s="1155">
        <v>46</v>
      </c>
    </row>
    <row customHeight="1" ht="11.549999999999999">
      <c r="F34" s="1230" t="s">
        <v>335</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109</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99</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310</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313</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12853-78E5-D20D-9A3F-EC1E019DBD0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"РИР" (филиал в г. Глазове)</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7E79E-1FB3-41EB-E036-F6F23BB1C7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"РИР" (филиал в г. Глазове)</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573</v>
      </c>
      <c r="G13" s="808" t="s">
        <v>306</v>
      </c>
      <c r="H13" s="754" t="s">
        <v>306</v>
      </c>
      <c r="I13" s="2127"/>
      <c r="S13" s="505">
        <v>34</v>
      </c>
    </row>
    <row customHeight="1" ht="15" hidden="1">
      <c r="C14" s="176"/>
      <c r="D14" s="593" t="s">
        <v>109</v>
      </c>
      <c r="E14" s="593" t="s">
        <v>99</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316</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C433-7EF6-31FB-3644-CFABDD5E944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"РИР" (филиал в г. Глазове)</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309</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99</v>
      </c>
      <c r="E23" s="197" t="s">
        <v>1129</v>
      </c>
      <c r="F23" s="1670" t="s">
        <v>309</v>
      </c>
      <c r="G23" s="345"/>
      <c r="I23" s="1624"/>
      <c r="J23" s="1624"/>
      <c r="Q23" s="1631">
        <v>0</v>
      </c>
    </row>
    <row s="1635" customFormat="1" customHeight="1" ht="14.25" hidden="1">
      <c r="A24" s="343"/>
      <c r="B24" s="1160"/>
      <c r="C24" s="376"/>
      <c r="D24" s="1673" t="s">
        <v>715</v>
      </c>
      <c r="E24" s="1672" t="s">
        <v>1130</v>
      </c>
      <c r="F24" s="1670" t="s">
        <v>309</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0D264-09DA-92E9-E702-995D4F10E36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482</v>
      </c>
      <c r="D4" s="1673"/>
      <c r="E4" s="205" t="s">
        <v>1133</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482</v>
      </c>
      <c r="D6" s="1673"/>
      <c r="E6" s="206" t="s">
        <v>1134</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482</v>
      </c>
      <c r="D8" s="1673"/>
      <c r="E8" s="206" t="s">
        <v>1135</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482</v>
      </c>
      <c r="D10" s="1673"/>
      <c r="E10" s="206" t="s">
        <v>1136</v>
      </c>
      <c r="F10" s="1670"/>
      <c r="G10" s="1674"/>
      <c r="H10" s="1670" t="s">
        <v>309</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"РИР" (филиал в г. Глазове)</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309</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1143</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c r="H29" s="198" t="s">
        <v>309</v>
      </c>
      <c r="I29" s="2169" t="s">
        <v>1144</v>
      </c>
      <c r="M29" s="83">
        <v>20</v>
      </c>
    </row>
    <row customHeight="1" ht="15.75">
      <c r="A30" s="1683" t="s">
        <v>99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309</v>
      </c>
      <c r="I33" s="2169" t="s">
        <v>1146</v>
      </c>
      <c r="M33" s="83">
        <v>14</v>
      </c>
    </row>
    <row customHeight="1" ht="15.75">
      <c r="A34" s="1683" t="s">
        <v>90</v>
      </c>
      <c r="C34" s="96"/>
      <c r="D34" s="109"/>
      <c r="E34" s="204" t="s">
        <v>325</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309</v>
      </c>
      <c r="I36" s="2143" t="s">
        <v>1148</v>
      </c>
      <c r="M36" s="83">
        <v>14</v>
      </c>
    </row>
    <row customHeight="1" ht="15.75">
      <c r="A37" s="1683" t="s">
        <v>91</v>
      </c>
      <c r="C37" s="96"/>
      <c r="D37" s="109"/>
      <c r="E37" s="204" t="s">
        <v>325</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890</v>
      </c>
      <c r="E39" s="206" t="s">
        <v>1136</v>
      </c>
      <c r="F39" s="198"/>
      <c r="G39" s="207"/>
      <c r="H39" s="198" t="s">
        <v>309</v>
      </c>
      <c r="I39" s="2169" t="s">
        <v>1149</v>
      </c>
      <c r="L39" s="155" t="s">
        <v>1137</v>
      </c>
      <c r="M39" s="83">
        <v>14</v>
      </c>
    </row>
    <row customHeight="1" ht="15.75">
      <c r="A40" s="1683" t="s">
        <v>110</v>
      </c>
      <c r="C40" s="96"/>
      <c r="D40" s="109"/>
      <c r="E40" s="204" t="s">
        <v>325</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1A207-B49B-5957-D7B6-E56ED453731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291" sqref="L29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4.6015625" customWidth="1"/>
    <col min="10" max="10" style="1635" width="14.1210937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22</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22</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22</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45533.45116898148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307-12/22752-12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121</v>
      </c>
      <c r="G20" s="2224" t="s">
        <v>122</v>
      </c>
      <c r="H20" s="2386" t="s">
        <v>1153</v>
      </c>
      <c r="I20" s="2387"/>
      <c r="J20" s="2433"/>
      <c r="K20" s="2224" t="s">
        <v>306</v>
      </c>
      <c r="L20" s="2224" t="s">
        <v>393</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33.333333333333336">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Тариф на подключение (технологическое присоединение) к тепловым сетям
</v>
      </c>
      <c r="H45" s="1862"/>
      <c r="I45" s="1739">
        <v>45658.47587962963</v>
      </c>
      <c r="J45" s="1773">
        <v>46022.476006944446</v>
      </c>
      <c r="K45" s="1865" t="s">
        <v>1157</v>
      </c>
      <c r="L45" s="1862" t="s">
        <v>309</v>
      </c>
      <c r="M45" s="2170"/>
      <c r="N45" s="334"/>
      <c r="O45" s="1624"/>
      <c r="P45" s="1624"/>
      <c r="AH45" s="1631">
        <v>0</v>
      </c>
    </row>
    <row s="1635" customFormat="1" customHeight="1" ht="18.75">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99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1158</v>
      </c>
      <c r="N85" s="334"/>
      <c r="AH85" s="374">
        <v>34</v>
      </c>
    </row>
    <row customHeight="1" ht="19.95">
      <c r="A86" s="1780"/>
      <c r="B86" s="1780"/>
      <c r="D86" s="376"/>
      <c r="E86" s="147" t="s">
        <v>90</v>
      </c>
      <c r="F86" s="2460" t="s">
        <v>1159</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Тариф на подключение (технологическое присоединение) к тепловым сетям
</v>
      </c>
      <c r="H108" s="1862"/>
      <c r="I108" s="1739">
        <v>45658.477013888885</v>
      </c>
      <c r="J108" s="1773">
        <v>46022.47708333333</v>
      </c>
      <c r="K108" s="1778">
        <v>1682.76</v>
      </c>
      <c r="L108" s="1862" t="s">
        <v>309</v>
      </c>
      <c r="M108" s="341"/>
      <c r="N108" s="334"/>
      <c r="O108" s="1624"/>
      <c r="P108" s="1624"/>
      <c r="AH108" s="1631">
        <v>0</v>
      </c>
    </row>
    <row s="1635" customFormat="1" customHeight="1" ht="18.75">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Тариф на подключение (технологическое присоединение) к тепловым сетям
</v>
      </c>
      <c r="H169" s="1862"/>
      <c r="I169" s="1739">
        <v>45658.47960648148</v>
      </c>
      <c r="J169" s="1773">
        <v>46022.479733796295</v>
      </c>
      <c r="K169" s="1778">
        <v>0</v>
      </c>
      <c r="L169" s="1862" t="s">
        <v>309</v>
      </c>
      <c r="M169" s="341"/>
      <c r="N169" s="334"/>
      <c r="O169" s="1624"/>
      <c r="P169" s="1624"/>
      <c r="AH169" s="1631">
        <v>0</v>
      </c>
    </row>
    <row s="1635" customFormat="1" customHeight="1" ht="18.75">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Тариф на подключение (технологическое присоединение) к тепловым сетям
</v>
      </c>
      <c r="H230" s="1862"/>
      <c r="I230" s="1739">
        <v>45658.47987268519</v>
      </c>
      <c r="J230" s="1773">
        <v>46022.47997685185</v>
      </c>
      <c r="K230" s="1778">
        <v>0</v>
      </c>
      <c r="L230" s="1862" t="s">
        <v>309</v>
      </c>
      <c r="M230" s="341"/>
      <c r="N230" s="334"/>
      <c r="O230" s="1624"/>
      <c r="P230" s="1624"/>
      <c r="AH230" s="1631">
        <v>0</v>
      </c>
    </row>
    <row s="1635" customFormat="1" customHeight="1" ht="18.75">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Тариф на подключение (технологическое присоединение) к тепловым сетям
</v>
      </c>
      <c r="H291" s="1862"/>
      <c r="I291" s="1739">
        <v>45658.48027777778</v>
      </c>
      <c r="J291" s="1773">
        <v>46022.480358796296</v>
      </c>
      <c r="K291" s="1778">
        <v>0</v>
      </c>
      <c r="L291" s="1862" t="s">
        <v>309</v>
      </c>
      <c r="M291" s="341"/>
      <c r="N291" s="334"/>
      <c r="O291" s="1624"/>
      <c r="P291" s="1624"/>
      <c r="AH291" s="1631">
        <v>0</v>
      </c>
    </row>
    <row s="1635" customFormat="1" customHeight="1" ht="18.75">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30778-1298-EEE6-63FA-4731E1AE942A}"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"РИР" (филиал в г. Глазове)</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50.833333333333336">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1161</v>
      </c>
      <c r="G10" s="213" t="s">
        <v>1162</v>
      </c>
      <c r="H10" s="2169" t="s">
        <v>1163</v>
      </c>
      <c r="R10" s="374">
        <v>14</v>
      </c>
    </row>
    <row customHeight="1" ht="50.833333333333336">
      <c r="A11" s="343"/>
      <c r="C11" s="376"/>
      <c r="D11" s="147" t="s">
        <v>99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1161</v>
      </c>
      <c r="G11" s="213" t="s">
        <v>1162</v>
      </c>
      <c r="H11" s="2170"/>
      <c r="R11" s="374">
        <v>14</v>
      </c>
    </row>
    <row customHeight="1" ht="50.833333333333336">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1164</v>
      </c>
      <c r="G12" s="213" t="s">
        <v>1165</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50.833333333333336">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1166</v>
      </c>
      <c r="G13" s="213" t="s">
        <v>1167</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34F58-7BB6-470D-9ECC-3C47501F770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1168</v>
      </c>
      <c r="E5" s="2237"/>
      <c r="F5" s="2237"/>
      <c r="G5" s="2237"/>
      <c r="H5" s="2237"/>
      <c r="I5" s="2237"/>
      <c r="J5" s="2237"/>
      <c r="V5" s="505">
        <v>63</v>
      </c>
    </row>
    <row customHeight="1" ht="15.75">
      <c r="C6" s="176"/>
      <c r="D6" s="2176" t="str">
        <f>IF(org=0,"Не определено",org)</f>
        <v>АО "РИР" (филиал в г. Глазове)</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573</v>
      </c>
      <c r="G13" s="808" t="s">
        <v>306</v>
      </c>
      <c r="H13" s="807" t="s">
        <v>393</v>
      </c>
      <c r="I13" s="808" t="s">
        <v>306</v>
      </c>
      <c r="J13" s="807" t="s">
        <v>393</v>
      </c>
      <c r="K13" s="2232"/>
      <c r="V13" s="505">
        <v>34</v>
      </c>
    </row>
    <row customHeight="1" ht="15" hidden="1">
      <c r="C14" s="176"/>
      <c r="D14" s="593" t="s">
        <v>109</v>
      </c>
      <c r="E14" s="593" t="s">
        <v>99</v>
      </c>
      <c r="F14" s="593" t="s">
        <v>90</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1169</v>
      </c>
      <c r="F17" s="521" t="s">
        <v>309</v>
      </c>
      <c r="G17" s="678"/>
      <c r="H17" s="678"/>
      <c r="I17" s="678"/>
      <c r="J17" s="678"/>
      <c r="K17" s="289" t="s">
        <v>1170</v>
      </c>
      <c r="V17" s="505">
        <v>0</v>
      </c>
    </row>
    <row customHeight="1" ht="48.29999999999999">
      <c r="A18" s="505"/>
      <c r="C18" s="526"/>
      <c r="D18" s="521">
        <v>3</v>
      </c>
      <c r="E18" s="279" t="s">
        <v>821</v>
      </c>
      <c r="F18" s="521" t="s">
        <v>309</v>
      </c>
      <c r="G18" s="809" t="s">
        <v>309</v>
      </c>
      <c r="H18" s="810" t="s">
        <v>309</v>
      </c>
      <c r="I18" s="521" t="s">
        <v>309</v>
      </c>
      <c r="J18" s="578" t="s">
        <v>309</v>
      </c>
      <c r="K18" s="289" t="s">
        <v>1171</v>
      </c>
      <c r="V18" s="505">
        <v>46</v>
      </c>
    </row>
    <row customHeight="1" ht="35.699999999999996">
      <c r="A19" s="505"/>
      <c r="C19" s="526"/>
      <c r="D19" s="539" t="s">
        <v>327</v>
      </c>
      <c r="E19" s="559" t="s">
        <v>823</v>
      </c>
      <c r="F19" s="521" t="s">
        <v>824</v>
      </c>
      <c r="G19" s="817"/>
      <c r="H19" s="106"/>
      <c r="I19" s="817"/>
      <c r="J19" s="818"/>
      <c r="K19" s="679"/>
      <c r="V19" s="505">
        <v>34</v>
      </c>
    </row>
    <row customHeight="1" ht="35.699999999999996">
      <c r="A20" s="505"/>
      <c r="C20" s="526"/>
      <c r="D20" s="1890" t="s">
        <v>335</v>
      </c>
      <c r="E20" s="559" t="s">
        <v>825</v>
      </c>
      <c r="F20" s="521" t="s">
        <v>826</v>
      </c>
      <c r="G20" s="817"/>
      <c r="H20" s="106"/>
      <c r="I20" s="817"/>
      <c r="J20" s="106"/>
      <c r="K20" s="679"/>
      <c r="V20" s="505">
        <v>34</v>
      </c>
    </row>
    <row customHeight="1" ht="48.29999999999999">
      <c r="A21" s="505"/>
      <c r="C21" s="526"/>
      <c r="D21" s="1890" t="s">
        <v>337</v>
      </c>
      <c r="E21" s="559" t="s">
        <v>827</v>
      </c>
      <c r="F21" s="521" t="s">
        <v>578</v>
      </c>
      <c r="G21" s="680"/>
      <c r="H21" s="106"/>
      <c r="I21" s="680"/>
      <c r="J21" s="106"/>
      <c r="K21" s="679"/>
      <c r="V21" s="505">
        <v>46</v>
      </c>
    </row>
    <row customHeight="1" ht="67.5" hidden="1">
      <c r="A22" s="505"/>
      <c r="C22" s="526"/>
      <c r="D22" s="521">
        <v>5</v>
      </c>
      <c r="E22" s="279" t="s">
        <v>1172</v>
      </c>
      <c r="F22" s="521" t="s">
        <v>565</v>
      </c>
      <c r="G22" s="681"/>
      <c r="H22" s="682"/>
      <c r="I22" s="681"/>
      <c r="J22" s="682"/>
      <c r="K22" s="289" t="s">
        <v>1173</v>
      </c>
      <c r="V22" s="505">
        <v>0</v>
      </c>
    </row>
    <row customHeight="1" ht="33.75" hidden="1">
      <c r="C23" s="451"/>
      <c r="D23" s="521">
        <v>6</v>
      </c>
      <c r="E23" s="279" t="s">
        <v>1174</v>
      </c>
      <c r="F23" s="521" t="s">
        <v>1175</v>
      </c>
      <c r="G23" s="681"/>
      <c r="H23" s="681"/>
      <c r="I23" s="681"/>
      <c r="J23" s="681"/>
      <c r="K23" s="289" t="s">
        <v>1176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CAAE15-9781-4CB7-88A6-F3BF044863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1177</v>
      </c>
      <c r="B1" s="1067" t="s">
        <v>1178</v>
      </c>
      <c r="C1" s="1067" t="s">
        <v>1179</v>
      </c>
      <c r="D1" s="1067" t="s">
        <v>1180</v>
      </c>
      <c r="E1" s="1067" t="s">
        <v>1181</v>
      </c>
      <c r="F1" s="1067" t="s">
        <v>1182</v>
      </c>
      <c r="G1" s="1067" t="s">
        <v>1183</v>
      </c>
      <c r="H1" s="1067" t="s">
        <v>1184</v>
      </c>
      <c r="I1" s="1067" t="s">
        <v>1185</v>
      </c>
      <c r="J1" s="1067" t="s">
        <v>1186</v>
      </c>
      <c r="K1" s="1067" t="s">
        <v>1187</v>
      </c>
      <c r="L1" s="1067" t="s">
        <v>1188</v>
      </c>
      <c r="M1" s="1067"/>
      <c r="N1" s="1067" t="s">
        <v>1189</v>
      </c>
      <c r="O1" s="1067" t="s">
        <v>1190</v>
      </c>
      <c r="P1" s="1067" t="s">
        <v>1191</v>
      </c>
      <c r="Q1" s="1067" t="s">
        <v>1192</v>
      </c>
      <c r="R1" s="1067" t="s">
        <v>1193</v>
      </c>
      <c r="S1" s="1067" t="s">
        <v>1194</v>
      </c>
      <c r="T1" s="1067" t="s">
        <v>1195</v>
      </c>
      <c r="U1" s="1067" t="s">
        <v>1196</v>
      </c>
      <c r="V1" s="1067"/>
      <c r="W1" s="797" t="s">
        <v>1197</v>
      </c>
      <c r="X1" s="1067" t="s">
        <v>1198</v>
      </c>
      <c r="Y1" s="1067" t="s">
        <v>1199</v>
      </c>
      <c r="Z1" s="1067"/>
      <c r="AA1" s="1067" t="s">
        <v>1200</v>
      </c>
      <c r="AB1" s="1067"/>
      <c r="AC1" s="1067" t="s">
        <v>1201</v>
      </c>
      <c r="AD1" s="1067"/>
      <c r="AF1" s="1067" t="s">
        <v>1202</v>
      </c>
      <c r="AH1" s="1067" t="s">
        <v>1203</v>
      </c>
      <c r="AI1" s="1067" t="s">
        <v>1204</v>
      </c>
      <c r="AK1" s="1067" t="s">
        <v>1205</v>
      </c>
      <c r="AM1" s="1067" t="s">
        <v>1206</v>
      </c>
      <c r="AP1" s="1067" t="s">
        <v>1207</v>
      </c>
      <c r="AQ1" s="1067" t="s">
        <v>1208</v>
      </c>
      <c r="AS1" s="1067" t="s">
        <v>1209</v>
      </c>
      <c r="AU1" s="1067" t="s">
        <v>1210</v>
      </c>
      <c r="AW1" s="1067" t="s">
        <v>1211</v>
      </c>
      <c r="AX1" s="1067" t="s">
        <v>1212</v>
      </c>
      <c r="AZ1" s="1152" t="s">
        <v>1213</v>
      </c>
      <c r="BB1" s="1067" t="s">
        <v>1214</v>
      </c>
      <c r="BC1" s="1067"/>
      <c r="BE1" s="1067" t="s">
        <v>1215</v>
      </c>
      <c r="BF1" s="1067" t="s">
        <v>1216</v>
      </c>
      <c r="BH1" s="1069" t="s">
        <v>814</v>
      </c>
      <c r="BI1" s="1070"/>
      <c r="BJ1" s="1071" t="s">
        <v>1217</v>
      </c>
      <c r="BK1" s="1070"/>
      <c r="BL1" s="1072" t="s">
        <v>913</v>
      </c>
      <c r="BM1" s="1070"/>
      <c r="BN1" s="1073" t="s">
        <v>1218</v>
      </c>
      <c r="BS1" s="1427"/>
    </row>
    <row customHeight="1" ht="11.25">
      <c r="A2" s="1074" t="s">
        <v>1219</v>
      </c>
      <c r="B2" s="1075">
        <v>2000</v>
      </c>
      <c r="C2" s="1075">
        <v>2022</v>
      </c>
      <c r="D2" s="1075" t="s">
        <v>66</v>
      </c>
      <c r="E2" s="1076" t="s">
        <v>1220</v>
      </c>
      <c r="F2" s="1076" t="s">
        <v>1221</v>
      </c>
      <c r="G2" s="1076" t="s">
        <v>1222</v>
      </c>
      <c r="H2" s="1077" t="s">
        <v>55</v>
      </c>
      <c r="I2" s="1076" t="s">
        <v>109</v>
      </c>
      <c r="J2" s="1076" t="s">
        <v>1223</v>
      </c>
      <c r="K2" s="1078" t="s">
        <v>1157</v>
      </c>
      <c r="L2" s="1079"/>
      <c r="M2" s="1078">
        <v>1</v>
      </c>
      <c r="N2" s="1162" t="s">
        <v>1224</v>
      </c>
      <c r="O2" s="1077" t="s">
        <v>1225</v>
      </c>
      <c r="P2" s="1080" t="s">
        <v>37</v>
      </c>
      <c r="Q2" s="1081" t="s">
        <v>1226</v>
      </c>
      <c r="R2" s="143" t="s">
        <v>1227</v>
      </c>
      <c r="S2" s="143" t="s">
        <v>485</v>
      </c>
      <c r="T2" s="1082" t="s">
        <v>486</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53</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99</v>
      </c>
      <c r="J3" s="1076" t="s">
        <v>563</v>
      </c>
      <c r="K3" s="1078" t="s">
        <v>1247</v>
      </c>
      <c r="L3" s="1079">
        <f>_xlfn.IFERROR(MATCH(K3,OFFER_METHOD,0),0)</f>
        <v>0</v>
      </c>
      <c r="M3" s="1078">
        <v>2</v>
      </c>
      <c r="N3" s="1162" t="s">
        <v>1248</v>
      </c>
      <c r="O3" s="1077" t="s">
        <v>1249</v>
      </c>
      <c r="P3" s="1080" t="s">
        <v>1250</v>
      </c>
      <c r="Q3" s="1081" t="s">
        <v>1251</v>
      </c>
      <c r="R3" s="143" t="s">
        <v>1252</v>
      </c>
      <c r="S3" s="143" t="s">
        <v>487</v>
      </c>
      <c r="T3" s="1082" t="s">
        <v>1253</v>
      </c>
      <c r="U3" s="1079" t="s">
        <v>1254</v>
      </c>
      <c r="V3" s="1083">
        <v>2</v>
      </c>
      <c r="W3" s="1084"/>
      <c r="X3" s="1084" t="s">
        <v>1255</v>
      </c>
      <c r="Y3" s="1075" t="s">
        <v>1230</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1240</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90</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484</v>
      </c>
      <c r="V4" s="1083">
        <v>3</v>
      </c>
      <c r="W4" s="1084"/>
      <c r="X4" s="1084" t="s">
        <v>1289</v>
      </c>
      <c r="Y4" s="1075" t="s">
        <v>1230</v>
      </c>
      <c r="Z4" s="1091"/>
      <c r="AC4" s="1075" t="s">
        <v>1290</v>
      </c>
      <c r="AD4" s="1086" t="s">
        <v>1290</v>
      </c>
      <c r="AF4" s="1077" t="s">
        <v>484</v>
      </c>
      <c r="AH4" s="1077" t="s">
        <v>1291</v>
      </c>
      <c r="AK4" s="1076" t="s">
        <v>1292</v>
      </c>
      <c r="AM4" s="1076" t="s">
        <v>1293</v>
      </c>
      <c r="AP4" s="1087" t="s">
        <v>1255</v>
      </c>
      <c r="AQ4" s="1088" t="s">
        <v>1255</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91</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165</v>
      </c>
      <c r="Y5" s="1075" t="s">
        <v>1321</v>
      </c>
      <c r="Z5" s="1091">
        <v>1</v>
      </c>
      <c r="AF5" s="1077" t="s">
        <v>1322</v>
      </c>
      <c r="AH5" s="1076" t="s">
        <v>1323</v>
      </c>
      <c r="AK5" s="1076" t="s">
        <v>1324</v>
      </c>
      <c r="AM5" s="1076" t="s">
        <v>1325</v>
      </c>
      <c r="AP5" s="1087" t="s">
        <v>165</v>
      </c>
      <c r="AQ5" s="1088" t="s">
        <v>165</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1229</v>
      </c>
      <c r="BS5" s="1429"/>
      <c r="BT5" s="1281">
        <v>64236871</v>
      </c>
      <c r="BU5" s="1068" t="s">
        <v>232</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110</v>
      </c>
      <c r="J6" s="1067" t="s">
        <v>1339</v>
      </c>
      <c r="L6" s="1079">
        <f>SUM(kind_of_control_method_filter)</f>
        <v>0</v>
      </c>
      <c r="N6" s="1092" t="s">
        <v>1340</v>
      </c>
      <c r="O6" s="1076" t="s">
        <v>1341</v>
      </c>
      <c r="R6" s="143" t="s">
        <v>1226</v>
      </c>
      <c r="T6" s="1077" t="s">
        <v>1342</v>
      </c>
      <c r="U6" s="1079" t="s">
        <v>1322</v>
      </c>
      <c r="V6" s="1083">
        <v>5</v>
      </c>
      <c r="W6" s="1084"/>
      <c r="X6" s="1075" t="s">
        <v>171</v>
      </c>
      <c r="Y6" s="1075" t="s">
        <v>1343</v>
      </c>
      <c r="Z6" s="1091"/>
      <c r="AA6" s="1094"/>
      <c r="AH6" s="1076" t="s">
        <v>1344</v>
      </c>
      <c r="AK6" s="1076" t="s">
        <v>1345</v>
      </c>
      <c r="AM6" s="1076" t="s">
        <v>1346</v>
      </c>
      <c r="AP6" s="1087" t="s">
        <v>171</v>
      </c>
      <c r="AQ6" s="1088" t="s">
        <v>171</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1262</v>
      </c>
      <c r="BS6" s="1430"/>
      <c r="BT6" s="1281">
        <v>64236872</v>
      </c>
      <c r="BU6" s="1068" t="s">
        <v>237</v>
      </c>
      <c r="BV6" s="1070"/>
      <c r="BW6" s="1695">
        <v>4213768</v>
      </c>
      <c r="BX6" s="1693" t="s">
        <v>257</v>
      </c>
      <c r="BZ6" s="1281">
        <v>64237510</v>
      </c>
      <c r="CA6" s="1068" t="s">
        <v>1354</v>
      </c>
    </row>
    <row customHeight="1" ht="11.25">
      <c r="A7" s="1074" t="s">
        <v>1355</v>
      </c>
      <c r="B7" s="1075">
        <v>2005</v>
      </c>
      <c r="E7" s="1076" t="s">
        <v>1356</v>
      </c>
      <c r="F7" s="1093"/>
      <c r="H7" s="1077" t="s">
        <v>1357</v>
      </c>
      <c r="I7" s="1076" t="s">
        <v>92</v>
      </c>
      <c r="J7" s="1076" t="s">
        <v>1358</v>
      </c>
      <c r="N7" s="1096" t="s">
        <v>1359</v>
      </c>
      <c r="O7" s="1076" t="s">
        <v>1360</v>
      </c>
      <c r="U7" s="1079" t="s">
        <v>19</v>
      </c>
      <c r="V7" s="370" t="s">
        <v>92</v>
      </c>
      <c r="W7" s="1084"/>
      <c r="X7" s="1075" t="s">
        <v>177</v>
      </c>
      <c r="Y7" s="1075" t="s">
        <v>1321</v>
      </c>
      <c r="Z7" s="1091"/>
      <c r="AA7" s="1094"/>
      <c r="AH7" s="1076" t="s">
        <v>1361</v>
      </c>
      <c r="AK7" s="1076" t="s">
        <v>1362</v>
      </c>
      <c r="AM7" s="1076" t="s">
        <v>1363</v>
      </c>
      <c r="AP7" s="1087" t="s">
        <v>177</v>
      </c>
      <c r="AQ7" s="1088" t="s">
        <v>177</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1255</v>
      </c>
      <c r="BS7" s="1429"/>
      <c r="BT7" s="1281">
        <v>64236873</v>
      </c>
      <c r="BU7" s="1068" t="s">
        <v>242</v>
      </c>
      <c r="BV7" s="1070"/>
      <c r="BW7" s="1695">
        <v>4213769</v>
      </c>
      <c r="BX7" s="1693" t="s">
        <v>1371</v>
      </c>
      <c r="BZ7" s="1281">
        <v>64237511</v>
      </c>
      <c r="CA7" s="1068" t="s">
        <v>272</v>
      </c>
    </row>
    <row customHeight="1" ht="11.25">
      <c r="A8" s="1074" t="s">
        <v>1372</v>
      </c>
      <c r="B8" s="1075">
        <v>2006</v>
      </c>
      <c r="E8" s="1076" t="s">
        <v>1373</v>
      </c>
      <c r="F8" s="1093"/>
      <c r="H8" s="1077" t="s">
        <v>1374</v>
      </c>
      <c r="I8" s="1076" t="s">
        <v>93</v>
      </c>
      <c r="J8" s="1076" t="s">
        <v>1375</v>
      </c>
      <c r="N8" s="1163" t="s">
        <v>1376</v>
      </c>
      <c r="O8" s="1076" t="s">
        <v>1377</v>
      </c>
      <c r="V8" s="370" t="s">
        <v>93</v>
      </c>
      <c r="W8" s="1084"/>
      <c r="X8" s="1075" t="s">
        <v>183</v>
      </c>
      <c r="Y8" s="1075" t="s">
        <v>1321</v>
      </c>
      <c r="Z8" s="1091"/>
      <c r="AA8" s="1094"/>
      <c r="AK8" s="1076" t="s">
        <v>1378</v>
      </c>
      <c r="AP8" s="1087" t="s">
        <v>183</v>
      </c>
      <c r="AQ8" s="1088" t="s">
        <v>183</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165</v>
      </c>
      <c r="BS8" s="1429"/>
      <c r="BT8" s="1281">
        <v>64236874</v>
      </c>
      <c r="BU8" s="1295" t="s">
        <v>1387</v>
      </c>
      <c r="BV8" s="1070"/>
      <c r="BW8" s="1695">
        <v>4213770</v>
      </c>
      <c r="BX8" s="1696" t="s">
        <v>1388</v>
      </c>
      <c r="BZ8" s="1281">
        <v>64237512</v>
      </c>
      <c r="CA8" s="1068" t="s">
        <v>267</v>
      </c>
    </row>
    <row customHeight="1" ht="11.25">
      <c r="A9" s="1074" t="s">
        <v>1389</v>
      </c>
      <c r="B9" s="1075">
        <v>2007</v>
      </c>
      <c r="E9" s="1076" t="s">
        <v>1390</v>
      </c>
      <c r="F9" s="1093"/>
      <c r="G9" s="1067" t="s">
        <v>1391</v>
      </c>
      <c r="H9" s="1067" t="s">
        <v>1392</v>
      </c>
      <c r="I9" s="1076" t="s">
        <v>111</v>
      </c>
      <c r="O9" s="1076" t="s">
        <v>1393</v>
      </c>
      <c r="V9" s="370" t="s">
        <v>111</v>
      </c>
      <c r="W9" s="1084"/>
      <c r="X9" s="1075" t="s">
        <v>189</v>
      </c>
      <c r="Y9" s="1075" t="s">
        <v>1230</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171</v>
      </c>
      <c r="BS9" s="1429"/>
      <c r="BT9" s="1281">
        <v>64236875</v>
      </c>
      <c r="BU9" s="1068" t="s">
        <v>247</v>
      </c>
      <c r="BV9" s="1070"/>
      <c r="BW9" s="1690"/>
      <c r="BX9" s="1690"/>
    </row>
    <row customHeight="1" ht="11.25">
      <c r="A10" s="1074" t="s">
        <v>1403</v>
      </c>
      <c r="B10" s="1075">
        <v>2008</v>
      </c>
      <c r="E10" s="1076" t="s">
        <v>1404</v>
      </c>
      <c r="F10" s="1093"/>
      <c r="G10" s="1076" t="s">
        <v>1405</v>
      </c>
      <c r="H10" s="1076" t="s">
        <v>1406</v>
      </c>
      <c r="I10" s="1076" t="s">
        <v>147</v>
      </c>
      <c r="J10" s="1067" t="s">
        <v>1407</v>
      </c>
      <c r="K10" s="1067" t="s">
        <v>1408</v>
      </c>
      <c r="O10" s="1076" t="s">
        <v>1409</v>
      </c>
      <c r="V10" s="371" t="s">
        <v>147</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177</v>
      </c>
      <c r="BS10" s="1429"/>
      <c r="BT10" s="1281">
        <v>64236876</v>
      </c>
      <c r="BU10" s="1068" t="s">
        <v>227</v>
      </c>
      <c r="BV10" s="1070"/>
      <c r="BW10" s="1690"/>
      <c r="BX10" s="1690"/>
    </row>
    <row customHeight="1" ht="11.25">
      <c r="A11" s="1074" t="s">
        <v>1419</v>
      </c>
      <c r="B11" s="1075">
        <v>2009</v>
      </c>
      <c r="E11" s="1076" t="s">
        <v>1420</v>
      </c>
      <c r="F11" s="1093"/>
      <c r="G11" s="1076" t="s">
        <v>1421</v>
      </c>
      <c r="H11" s="1076" t="s">
        <v>1422</v>
      </c>
      <c r="I11" s="1076" t="s">
        <v>148</v>
      </c>
      <c r="J11" s="1077" t="s">
        <v>1423</v>
      </c>
      <c r="K11" s="1099" t="s">
        <v>1424</v>
      </c>
      <c r="O11" s="1077" t="s">
        <v>1425</v>
      </c>
      <c r="V11" s="370" t="s">
        <v>148</v>
      </c>
      <c r="W11" s="275"/>
      <c r="X11" s="1084" t="s">
        <v>1395</v>
      </c>
      <c r="Y11" s="1075" t="s">
        <v>1426</v>
      </c>
      <c r="Z11" s="1091"/>
      <c r="AP11" s="1087" t="s">
        <v>189</v>
      </c>
      <c r="AQ11" s="1089" t="s">
        <v>189</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183</v>
      </c>
      <c r="BS11" s="1429"/>
      <c r="BW11" s="1690"/>
      <c r="BX11" s="1690"/>
    </row>
    <row customHeight="1" ht="11.25">
      <c r="A12" s="1074" t="s">
        <v>1433</v>
      </c>
      <c r="B12" s="1075">
        <v>2010</v>
      </c>
      <c r="E12" s="1076" t="s">
        <v>1434</v>
      </c>
      <c r="F12" s="1093"/>
      <c r="G12" s="1076" t="s">
        <v>1422</v>
      </c>
      <c r="I12" s="1076" t="s">
        <v>149</v>
      </c>
      <c r="J12" s="1077" t="s">
        <v>1435</v>
      </c>
      <c r="K12" s="1099" t="s">
        <v>1436</v>
      </c>
      <c r="O12" s="1077" t="s">
        <v>1226</v>
      </c>
      <c r="V12" s="370" t="s">
        <v>149</v>
      </c>
      <c r="W12" s="1089"/>
      <c r="X12" s="1084" t="s">
        <v>1437</v>
      </c>
      <c r="Y12" s="1075" t="s">
        <v>1230</v>
      </c>
      <c r="AP12" s="1087"/>
      <c r="AW12" s="1120" t="s">
        <v>148</v>
      </c>
      <c r="AX12" s="1120" t="s">
        <v>148</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150</v>
      </c>
      <c r="K13" s="1099" t="s">
        <v>1394</v>
      </c>
      <c r="V13" s="370" t="s">
        <v>150</v>
      </c>
      <c r="W13" s="1089"/>
      <c r="X13" s="1089"/>
      <c r="Y13" s="1089"/>
      <c r="AW13" s="1120" t="s">
        <v>149</v>
      </c>
      <c r="AX13" s="1120" t="s">
        <v>149</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151</v>
      </c>
      <c r="J14" s="1067" t="s">
        <v>1452</v>
      </c>
      <c r="N14" s="1067" t="s">
        <v>1453</v>
      </c>
      <c r="V14" s="1083">
        <v>13</v>
      </c>
      <c r="W14" s="1084"/>
      <c r="X14" s="1084" t="s">
        <v>1262</v>
      </c>
      <c r="Y14" s="1075" t="s">
        <v>1230</v>
      </c>
      <c r="AW14" s="1120" t="s">
        <v>150</v>
      </c>
      <c r="AX14" s="1120" t="s">
        <v>150</v>
      </c>
      <c r="AZ14" s="1067" t="s">
        <v>1454</v>
      </c>
      <c r="BB14" s="1120" t="s">
        <v>1455</v>
      </c>
      <c r="BC14" s="1120" t="s">
        <v>1447</v>
      </c>
      <c r="BE14" s="1120">
        <v>2012</v>
      </c>
      <c r="BH14" s="1068" t="s">
        <v>1370</v>
      </c>
      <c r="BJ14" s="1217" t="s">
        <v>1456</v>
      </c>
      <c r="BL14" s="1217" t="s">
        <v>1456</v>
      </c>
      <c r="BN14" s="1068" t="s">
        <v>1457</v>
      </c>
      <c r="BQ14" s="1281">
        <v>4213782</v>
      </c>
      <c r="BR14" s="1068" t="s">
        <v>189</v>
      </c>
      <c r="BS14" s="1429"/>
      <c r="BT14" s="1070"/>
      <c r="BU14" s="1070"/>
      <c r="BV14" s="1070"/>
      <c r="BW14" s="1694"/>
      <c r="BX14" s="1690"/>
    </row>
    <row customHeight="1" ht="19.5">
      <c r="A15" s="1074" t="s">
        <v>1458</v>
      </c>
      <c r="B15" s="1075">
        <v>2013</v>
      </c>
      <c r="E15" s="1698" t="s">
        <v>1459</v>
      </c>
      <c r="G15" s="1067" t="s">
        <v>1460</v>
      </c>
      <c r="H15" s="1067" t="s">
        <v>1461</v>
      </c>
      <c r="I15" s="1078" t="s">
        <v>152</v>
      </c>
      <c r="J15" s="1089" t="s">
        <v>590</v>
      </c>
      <c r="N15" s="1158" t="s">
        <v>1462</v>
      </c>
      <c r="X15" s="1087"/>
      <c r="AW15" s="1120" t="s">
        <v>151</v>
      </c>
      <c r="AX15" s="1120" t="s">
        <v>151</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563</v>
      </c>
      <c r="N16" s="1158" t="s">
        <v>1471</v>
      </c>
      <c r="AW16" s="1120" t="s">
        <v>152</v>
      </c>
      <c r="AX16" s="1120" t="s">
        <v>152</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1273</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159</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1262</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296</v>
      </c>
    </row>
    <row customHeight="1" ht="21">
      <c r="A23" s="1074" t="s">
        <v>1538</v>
      </c>
      <c r="B23" s="1075">
        <v>2021</v>
      </c>
      <c r="AW23" s="1120" t="s">
        <v>1539</v>
      </c>
      <c r="AX23" s="1120" t="s">
        <v>1539</v>
      </c>
      <c r="AZ23" s="1120" t="s">
        <v>1540</v>
      </c>
      <c r="BB23" s="1120" t="s">
        <v>1541</v>
      </c>
      <c r="BC23" s="1120" t="s">
        <v>1240</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482</v>
      </c>
      <c r="AX27" s="1120" t="s">
        <v>1565</v>
      </c>
      <c r="BB27" s="1120" t="s">
        <v>1566</v>
      </c>
      <c r="BC27" s="1120" t="s">
        <v>1549</v>
      </c>
      <c r="BE27" s="1120">
        <v>2025</v>
      </c>
      <c r="BH27" s="1070" t="s">
        <v>28</v>
      </c>
      <c r="BJ27" s="1068" t="s">
        <v>1450</v>
      </c>
      <c r="BL27" s="1068" t="s">
        <v>1450</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1457</v>
      </c>
      <c r="BL28" s="1068" t="s">
        <v>1457</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01.01.2025</v>
      </c>
      <c r="F29" s="1105" t="str">
        <f>IF(TEMPLATE_GROUP="","",INDEX(EndDateList,MATCH(TEMPLATE_GROUP,CodeTemplateList,0),1))</f>
        <v>31.12.2025</v>
      </c>
      <c r="H29" s="1106" t="s">
        <v>1577</v>
      </c>
      <c r="AX29" s="1120" t="s">
        <v>1578</v>
      </c>
      <c r="AZ29" s="1120" t="s">
        <v>1227</v>
      </c>
      <c r="BB29" s="1120" t="s">
        <v>1425</v>
      </c>
      <c r="BC29" s="1091"/>
      <c r="BE29" s="1120">
        <v>2027</v>
      </c>
      <c r="BJ29" s="1068" t="s">
        <v>1465</v>
      </c>
      <c r="BL29" s="1068" t="s">
        <v>1465</v>
      </c>
    </row>
    <row customHeight="1" ht="11.25">
      <c r="A30" s="1074" t="s">
        <v>1579</v>
      </c>
      <c r="D30" s="1107"/>
      <c r="E30" s="1108"/>
      <c r="F30" s="1108"/>
      <c r="AX30" s="1120" t="s">
        <v>1580</v>
      </c>
      <c r="AZ30" s="1120" t="s">
        <v>1252</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01.01.2025</v>
      </c>
      <c r="F32" s="1105" t="str">
        <f>IF(TEMPLATE_GROUP="","",INDEX(EndDateList,MATCH(TEMPLATE_GROUP,CodeTemplateList,0),1))</f>
        <v>31.12.2025</v>
      </c>
      <c r="H32" s="1110" t="s">
        <v>1588</v>
      </c>
      <c r="O32" s="1074" t="s">
        <v>1225</v>
      </c>
      <c r="AX32" s="1120" t="s">
        <v>1589</v>
      </c>
      <c r="AZ32" s="1120" t="s">
        <v>1318</v>
      </c>
      <c r="BE32" s="1120">
        <v>2030</v>
      </c>
      <c r="BJ32" s="1068" t="s">
        <v>1474</v>
      </c>
      <c r="BL32" s="1068" t="s">
        <v>1474</v>
      </c>
    </row>
    <row customHeight="1" ht="11.25">
      <c r="A33" s="1074" t="s">
        <v>1590</v>
      </c>
      <c r="O33" s="1074" t="s">
        <v>1249</v>
      </c>
      <c r="AX33" s="1120" t="s">
        <v>1591</v>
      </c>
      <c r="AZ33" s="1120" t="s">
        <v>1226</v>
      </c>
      <c r="BE33" s="1120">
        <v>2031</v>
      </c>
      <c r="BJ33" s="1068" t="s">
        <v>1481</v>
      </c>
      <c r="BL33" s="1068" t="s">
        <v>1481</v>
      </c>
    </row>
    <row customHeight="1" ht="11.25">
      <c r="A34" s="1074" t="s">
        <v>1592</v>
      </c>
      <c r="O34" s="1074" t="s">
        <v>1284</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814</v>
      </c>
      <c r="F36" s="1113" t="str">
        <f>INDEX(E37:E41,MATCH(TEMPLATE_SPHERE,F37:F41,0))</f>
        <v>теплоснабжения</v>
      </c>
      <c r="G36" s="1113" t="str">
        <f>INDEX(G37:G41,MATCH(TEMPLATE_SPHERE,F37:F41,0))</f>
        <v>теплоснабжение</v>
      </c>
      <c r="O36" s="1074" t="s">
        <v>1341</v>
      </c>
      <c r="AX36" s="1120" t="s">
        <v>1600</v>
      </c>
      <c r="AZ36" s="1120" t="s">
        <v>1226</v>
      </c>
      <c r="BE36" s="1120">
        <v>2034</v>
      </c>
      <c r="BL36" s="1068" t="s">
        <v>1601</v>
      </c>
    </row>
    <row customHeight="1" ht="11.25">
      <c r="A37" s="1074" t="s">
        <v>1602</v>
      </c>
      <c r="E37" s="407" t="s">
        <v>1603</v>
      </c>
      <c r="F37" s="1114" t="s">
        <v>814</v>
      </c>
      <c r="G37" s="407" t="s">
        <v>1604</v>
      </c>
      <c r="O37" s="1074" t="s">
        <v>1360</v>
      </c>
      <c r="AX37" s="1120" t="s">
        <v>1605</v>
      </c>
      <c r="AZ37" s="1120" t="s">
        <v>1251</v>
      </c>
      <c r="BE37" s="1120">
        <v>2035</v>
      </c>
    </row>
    <row customHeight="1" ht="11.25">
      <c r="A38" s="1074" t="s">
        <v>1606</v>
      </c>
      <c r="E38" s="407" t="s">
        <v>1607</v>
      </c>
      <c r="F38" s="1115" t="s">
        <v>860</v>
      </c>
      <c r="G38" s="407" t="s">
        <v>1608</v>
      </c>
      <c r="O38" s="1074" t="s">
        <v>1377</v>
      </c>
      <c r="AX38" s="1120" t="s">
        <v>1609</v>
      </c>
      <c r="AZ38" s="1120" t="s">
        <v>1285</v>
      </c>
      <c r="BE38" s="1120">
        <v>2036</v>
      </c>
      <c r="BH38" s="1067" t="s">
        <v>1610</v>
      </c>
      <c r="BJ38" s="1067" t="s">
        <v>1611</v>
      </c>
      <c r="BL38" s="1067" t="s">
        <v>1612</v>
      </c>
      <c r="BN38" s="1067" t="s">
        <v>1613</v>
      </c>
    </row>
    <row customHeight="1" ht="11.25">
      <c r="A39" s="1074" t="s">
        <v>1614</v>
      </c>
      <c r="E39" s="407" t="s">
        <v>1615</v>
      </c>
      <c r="F39" s="1115" t="s">
        <v>913</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900</v>
      </c>
      <c r="G40" s="407" t="s">
        <v>1622</v>
      </c>
      <c r="O40" s="1074" t="s">
        <v>1409</v>
      </c>
      <c r="AX40" s="1120" t="s">
        <v>1623</v>
      </c>
      <c r="BE40" s="1120">
        <v>2038</v>
      </c>
      <c r="BH40" s="1068" t="s">
        <v>1624</v>
      </c>
      <c r="BJ40" s="1217" t="s">
        <v>1033</v>
      </c>
      <c r="BL40" s="1217" t="s">
        <v>1033</v>
      </c>
      <c r="BN40" s="1068" t="s">
        <v>1067</v>
      </c>
    </row>
    <row customHeight="1" ht="11.25">
      <c r="A41" s="1074" t="s">
        <v>1625</v>
      </c>
      <c r="E41" s="407" t="s">
        <v>1626</v>
      </c>
      <c r="F41" s="1115" t="s">
        <v>1627</v>
      </c>
      <c r="G41" s="407" t="s">
        <v>1626</v>
      </c>
      <c r="O41" s="1074" t="s">
        <v>1425</v>
      </c>
      <c r="AX41" s="1120" t="s">
        <v>1628</v>
      </c>
      <c r="AZ41" s="1067" t="s">
        <v>1629</v>
      </c>
      <c r="BE41" s="1120">
        <v>2039</v>
      </c>
      <c r="BH41" s="1068" t="s">
        <v>1630</v>
      </c>
      <c r="BJ41" s="1217" t="s">
        <v>1029</v>
      </c>
      <c r="BL41" s="1217" t="s">
        <v>1029</v>
      </c>
      <c r="BN41" s="1068" t="s">
        <v>1054</v>
      </c>
    </row>
    <row customHeight="1" ht="11.25">
      <c r="A42" s="1074" t="s">
        <v>1631</v>
      </c>
      <c r="AX42" s="1120" t="s">
        <v>1632</v>
      </c>
      <c r="AZ42" s="1120" t="s">
        <v>1225</v>
      </c>
      <c r="BE42" s="1120">
        <v>2040</v>
      </c>
      <c r="BH42" s="1068" t="s">
        <v>1051</v>
      </c>
      <c r="BJ42" s="1217" t="s">
        <v>1031</v>
      </c>
      <c r="BL42" s="1217" t="s">
        <v>1031</v>
      </c>
      <c r="BN42" s="1068" t="s">
        <v>1633</v>
      </c>
    </row>
    <row customHeight="1" ht="11.25">
      <c r="A43" s="1074" t="s">
        <v>1634</v>
      </c>
      <c r="AX43" s="1120" t="s">
        <v>1635</v>
      </c>
      <c r="AZ43" s="1120" t="s">
        <v>1249</v>
      </c>
      <c r="BE43" s="1120">
        <v>2041</v>
      </c>
      <c r="BH43" s="1068" t="s">
        <v>1636</v>
      </c>
      <c r="BJ43" s="1217" t="s">
        <v>1630</v>
      </c>
      <c r="BL43" s="1217" t="s">
        <v>1630</v>
      </c>
      <c r="BN43" s="1068" t="s">
        <v>1637</v>
      </c>
    </row>
    <row customHeight="1" ht="11.25">
      <c r="A44" s="1074" t="s">
        <v>1638</v>
      </c>
      <c r="G44" s="1094">
        <f>YEAR(TODAY())</f>
        <v>2024</v>
      </c>
      <c r="I44" s="799" t="s">
        <v>1639</v>
      </c>
      <c r="J44" s="1089" t="s">
        <v>1640</v>
      </c>
      <c r="K44" s="1089" t="s">
        <v>1641</v>
      </c>
      <c r="AX44" s="1120" t="s">
        <v>1642</v>
      </c>
      <c r="AZ44" s="1120" t="s">
        <v>1284</v>
      </c>
      <c r="BE44" s="1120">
        <v>2042</v>
      </c>
      <c r="BH44" s="1068" t="s">
        <v>1643</v>
      </c>
      <c r="BJ44" s="1217" t="s">
        <v>1051</v>
      </c>
      <c r="BL44" s="1217" t="s">
        <v>1051</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1045</v>
      </c>
      <c r="BL45" s="1217" t="s">
        <v>1045</v>
      </c>
      <c r="BN45" s="1068" t="s">
        <v>1653</v>
      </c>
    </row>
    <row customHeight="1" ht="11.25">
      <c r="A46" s="1074" t="s">
        <v>1654</v>
      </c>
      <c r="E46" s="407" t="s">
        <v>26</v>
      </c>
      <c r="F46" s="1114" t="s">
        <v>1655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1656</v>
      </c>
      <c r="AZ46" s="1120" t="s">
        <v>1341</v>
      </c>
      <c r="BE46" s="1120">
        <v>2044</v>
      </c>
      <c r="BH46" s="1068" t="s">
        <v>1054</v>
      </c>
      <c r="BJ46" s="1217" t="s">
        <v>1035</v>
      </c>
      <c r="BL46" s="1217" t="s">
        <v>1035</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1660</v>
      </c>
      <c r="AZ47" s="1120" t="s">
        <v>1360</v>
      </c>
      <c r="BE47" s="1120">
        <v>2045</v>
      </c>
      <c r="BH47" s="1068" t="s">
        <v>1633</v>
      </c>
      <c r="BJ47" s="1217" t="s">
        <v>1037</v>
      </c>
      <c r="BL47" s="1217" t="s">
        <v>1037</v>
      </c>
      <c r="BN47" s="1068" t="s">
        <v>1661</v>
      </c>
    </row>
    <row customHeight="1" ht="11.25">
      <c r="A48" s="1074" t="s">
        <v>1662</v>
      </c>
      <c r="E48" s="407" t="s">
        <v>1663</v>
      </c>
      <c r="F48" s="1115" t="s">
        <v>1664</v>
      </c>
      <c r="G48" s="1116" t="str">
        <f>_xlfn.IFERROR(IF(f_year="","01.01."&amp;CURRENT_YEAR,"01.01."&amp;f_year),"01.01."&amp;CURRENT_YEAR)</f>
        <v>01.01.2024</v>
      </c>
      <c r="H48" s="1116" t="str">
        <f>_xlfn.IFERROR(IF(f_year="","31.12."&amp;CURRENT_YEAR,"31.12."&amp;f_year),"31.12."&amp;CURRENT_YEAR)</f>
        <v>31.12.2024</v>
      </c>
      <c r="I48" s="1742">
        <f>IF(f_year="",TRUE,FALSE)</f>
        <v>1</v>
      </c>
      <c r="J48" s="1745" t="s">
        <v>1665</v>
      </c>
      <c r="K48" s="1746"/>
      <c r="AX48" s="1120" t="s">
        <v>1666</v>
      </c>
      <c r="AZ48" s="1120" t="s">
        <v>1377</v>
      </c>
      <c r="BE48" s="1120">
        <v>2046</v>
      </c>
      <c r="BH48" s="1068" t="s">
        <v>1637</v>
      </c>
      <c r="BJ48" s="1217" t="s">
        <v>1039</v>
      </c>
      <c r="BL48" s="1217" t="s">
        <v>1039</v>
      </c>
      <c r="BN48" s="1068" t="s">
        <v>1667</v>
      </c>
    </row>
    <row customHeight="1" ht="11.25">
      <c r="A49" s="1074" t="s">
        <v>1668</v>
      </c>
      <c r="E49" s="407" t="s">
        <v>1669</v>
      </c>
      <c r="F49" s="1115" t="s">
        <v>1670</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1671</v>
      </c>
      <c r="AZ49" s="1120" t="s">
        <v>1393</v>
      </c>
      <c r="BE49" s="1120">
        <v>2047</v>
      </c>
      <c r="BH49" s="1068" t="s">
        <v>1055</v>
      </c>
      <c r="BJ49" s="1217" t="s">
        <v>1041</v>
      </c>
      <c r="BL49" s="1217" t="s">
        <v>1041</v>
      </c>
    </row>
    <row customHeight="1" ht="11.25">
      <c r="A50" s="1074" t="s">
        <v>1672</v>
      </c>
      <c r="E50" s="407" t="s">
        <v>1673</v>
      </c>
      <c r="F50" s="1115" t="s">
        <v>1025</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1674</v>
      </c>
      <c r="AZ50" s="1120" t="s">
        <v>1409</v>
      </c>
      <c r="BE50" s="1120">
        <v>2048</v>
      </c>
      <c r="BH50" s="1068" t="s">
        <v>1644</v>
      </c>
      <c r="BJ50" s="1217" t="s">
        <v>1043</v>
      </c>
      <c r="BL50" s="1217" t="s">
        <v>1043</v>
      </c>
    </row>
    <row customHeight="1" ht="11.25">
      <c r="A51" s="1074" t="s">
        <v>1675</v>
      </c>
      <c r="E51" s="407" t="s">
        <v>1676</v>
      </c>
      <c r="F51" s="1115" t="s">
        <v>1647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1682</v>
      </c>
      <c r="AZ52" s="1120" t="s">
        <v>1226</v>
      </c>
      <c r="BE52" s="1120">
        <v>2050</v>
      </c>
      <c r="BH52" s="1068" t="s">
        <v>1657</v>
      </c>
      <c r="BJ52" s="1217" t="s">
        <v>1054</v>
      </c>
      <c r="BL52" s="1217" t="s">
        <v>1054</v>
      </c>
    </row>
    <row customHeight="1" ht="11.25">
      <c r="A53" s="1074" t="s">
        <v>1683</v>
      </c>
      <c r="E53" s="407" t="s">
        <v>1684</v>
      </c>
      <c r="F53" s="1115" t="s">
        <v>1684</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1685</v>
      </c>
      <c r="K53" s="1746"/>
      <c r="AX53" s="1120" t="s">
        <v>1686</v>
      </c>
      <c r="BE53" s="1120">
        <v>2051</v>
      </c>
      <c r="BH53" s="1068" t="s">
        <v>1661</v>
      </c>
      <c r="BJ53" s="1217" t="s">
        <v>1633</v>
      </c>
      <c r="BL53" s="1217" t="s">
        <v>1633</v>
      </c>
    </row>
    <row customHeight="1" ht="11.25">
      <c r="A54" s="1074" t="s">
        <v>1687</v>
      </c>
      <c r="AX54" s="1120" t="s">
        <v>1688</v>
      </c>
      <c r="AZ54" s="1067" t="s">
        <v>1689</v>
      </c>
      <c r="BE54" s="1120">
        <v>2052</v>
      </c>
      <c r="BH54" s="1068" t="s">
        <v>1667</v>
      </c>
      <c r="BJ54" s="1217" t="s">
        <v>1637</v>
      </c>
      <c r="BL54" s="1217" t="s">
        <v>1637</v>
      </c>
    </row>
    <row customHeight="1" ht="11.25">
      <c r="A55" s="1074" t="s">
        <v>1690</v>
      </c>
      <c r="AX55" s="1120" t="s">
        <v>1691</v>
      </c>
      <c r="AZ55" s="1120" t="s">
        <v>485</v>
      </c>
      <c r="BE55" s="1120">
        <v>2053</v>
      </c>
      <c r="BH55" s="1070" t="s">
        <v>28</v>
      </c>
      <c r="BJ55" s="1217" t="s">
        <v>1055</v>
      </c>
      <c r="BL55" s="1217" t="s">
        <v>1055</v>
      </c>
    </row>
    <row customHeight="1" ht="11.25">
      <c r="A56" s="1074" t="s">
        <v>1692</v>
      </c>
      <c r="D56" s="1118" t="s">
        <v>1693</v>
      </c>
      <c r="E56" s="1095" t="s">
        <v>110</v>
      </c>
      <c r="F56" s="1074" t="s">
        <v>1694</v>
      </c>
      <c r="AX56" s="1120" t="s">
        <v>1695</v>
      </c>
      <c r="AZ56" s="1120" t="s">
        <v>487</v>
      </c>
      <c r="BE56" s="1120">
        <v>2054</v>
      </c>
      <c r="BH56" s="1070" t="s">
        <v>28</v>
      </c>
      <c r="BJ56" s="1217" t="s">
        <v>1644</v>
      </c>
      <c r="BL56" s="1217" t="s">
        <v>1644</v>
      </c>
    </row>
    <row customHeight="1" ht="11.25">
      <c r="A57" s="1074" t="s">
        <v>1696</v>
      </c>
      <c r="D57" s="1118" t="s">
        <v>1697</v>
      </c>
      <c r="E57" s="1095" t="s">
        <v>110</v>
      </c>
      <c r="F57" s="1074" t="s">
        <v>1694</v>
      </c>
      <c r="AX57" s="1120" t="s">
        <v>1698</v>
      </c>
      <c r="AZ57" s="1120" t="s">
        <v>1287</v>
      </c>
      <c r="BE57" s="1120">
        <v>2055</v>
      </c>
      <c r="BJ57" s="1217" t="s">
        <v>1653</v>
      </c>
      <c r="BL57" s="1217" t="s">
        <v>1653</v>
      </c>
    </row>
    <row customHeight="1" ht="11.25">
      <c r="A58" s="1074" t="s">
        <v>1699</v>
      </c>
      <c r="D58" s="1118" t="s">
        <v>1700</v>
      </c>
      <c r="E58" s="1095" t="s">
        <v>110</v>
      </c>
      <c r="F58" s="1074" t="s">
        <v>1694</v>
      </c>
      <c r="AX58" s="1120" t="s">
        <v>1701</v>
      </c>
      <c r="BE58" s="1120">
        <v>2056</v>
      </c>
      <c r="BJ58" s="1217" t="s">
        <v>1657</v>
      </c>
      <c r="BL58" s="1217" t="s">
        <v>1657</v>
      </c>
    </row>
    <row customHeight="1" ht="11.25">
      <c r="A59" s="1074" t="s">
        <v>1702</v>
      </c>
      <c r="D59" s="1118" t="s">
        <v>130</v>
      </c>
      <c r="E59" s="1095" t="s">
        <v>1589</v>
      </c>
      <c r="F59" s="1074" t="s">
        <v>1703</v>
      </c>
      <c r="AX59" s="1120" t="s">
        <v>1704</v>
      </c>
      <c r="AZ59" s="1067" t="s">
        <v>1705</v>
      </c>
      <c r="BE59" s="1120">
        <v>2057</v>
      </c>
      <c r="BJ59" s="1217" t="s">
        <v>1661</v>
      </c>
      <c r="BL59" s="1217" t="s">
        <v>1661</v>
      </c>
    </row>
    <row customHeight="1" ht="11.25">
      <c r="A60" s="1074" t="s">
        <v>1706</v>
      </c>
      <c r="D60" s="1118" t="s">
        <v>1707</v>
      </c>
      <c r="E60" s="1095" t="s">
        <v>1589</v>
      </c>
      <c r="F60" s="1074" t="s">
        <v>1703</v>
      </c>
      <c r="AX60" s="1120" t="s">
        <v>1708</v>
      </c>
      <c r="AZ60" s="1120" t="s">
        <v>486</v>
      </c>
      <c r="BE60" s="1120">
        <v>2058</v>
      </c>
      <c r="BJ60" s="1217" t="s">
        <v>1667</v>
      </c>
      <c r="BL60" s="1217" t="s">
        <v>1667</v>
      </c>
    </row>
    <row customHeight="1" ht="11.25">
      <c r="A61" s="1074" t="s">
        <v>1709</v>
      </c>
      <c r="D61" s="1118" t="s">
        <v>1710</v>
      </c>
      <c r="E61" s="1095" t="s">
        <v>1589</v>
      </c>
      <c r="F61" s="1074" t="s">
        <v>1703</v>
      </c>
      <c r="AX61" s="1120" t="s">
        <v>1711</v>
      </c>
      <c r="AZ61" s="1120" t="s">
        <v>1253</v>
      </c>
      <c r="BE61" s="1120">
        <v>2059</v>
      </c>
      <c r="BL61" s="1217" t="s">
        <v>1047</v>
      </c>
    </row>
    <row customHeight="1" ht="11.25">
      <c r="A62" s="1074" t="s">
        <v>1712</v>
      </c>
      <c r="D62" s="1118" t="s">
        <v>129</v>
      </c>
      <c r="E62" s="1095">
        <v>30</v>
      </c>
      <c r="F62" s="1074" t="s">
        <v>1703</v>
      </c>
      <c r="AZ62" s="1120" t="s">
        <v>1288</v>
      </c>
      <c r="BE62" s="1120">
        <v>2060</v>
      </c>
      <c r="BL62" s="1217" t="s">
        <v>1049</v>
      </c>
    </row>
    <row customHeight="1" ht="11.25">
      <c r="A63" s="1074" t="s">
        <v>1713</v>
      </c>
      <c r="D63" s="1118" t="s">
        <v>1714</v>
      </c>
      <c r="E63" s="1095">
        <v>30</v>
      </c>
      <c r="F63" s="1074" t="s">
        <v>1703</v>
      </c>
      <c r="AZ63" s="1120" t="s">
        <v>1319</v>
      </c>
      <c r="BE63" s="1120">
        <v>2061</v>
      </c>
    </row>
    <row customHeight="1" ht="11.25">
      <c r="A64" s="1074" t="s">
        <v>1715</v>
      </c>
      <c r="D64" s="1118" t="s">
        <v>1716</v>
      </c>
      <c r="E64" s="1095">
        <v>30</v>
      </c>
      <c r="F64" s="1074" t="s">
        <v>1703</v>
      </c>
      <c r="AZ64" s="1120" t="s">
        <v>1342</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1228</v>
      </c>
      <c r="BE67" s="1120">
        <v>2065</v>
      </c>
    </row>
    <row customHeight="1" ht="11.25">
      <c r="A68" s="1074" t="s">
        <v>1721</v>
      </c>
      <c r="AZ68" s="1120" t="s">
        <v>1254</v>
      </c>
      <c r="BE68" s="1120">
        <v>2066</v>
      </c>
      <c r="BH68" s="1067" t="s">
        <v>1722</v>
      </c>
      <c r="BJ68" s="1067" t="s">
        <v>1723</v>
      </c>
      <c r="BL68" s="1067" t="s">
        <v>1724</v>
      </c>
      <c r="BN68" s="1067" t="s">
        <v>1725</v>
      </c>
    </row>
    <row customHeight="1" ht="11.25">
      <c r="A69" s="1074" t="s">
        <v>1726</v>
      </c>
      <c r="AZ69" s="1120" t="s">
        <v>484</v>
      </c>
      <c r="BE69" s="1120">
        <v>2067</v>
      </c>
      <c r="BH69" s="1068" t="s">
        <v>1727</v>
      </c>
      <c r="BI69" s="1117" t="s">
        <v>109</v>
      </c>
      <c r="BJ69" s="1068" t="s">
        <v>1728</v>
      </c>
      <c r="BK69" s="1117" t="s">
        <v>109</v>
      </c>
      <c r="BL69" s="1068" t="s">
        <v>1729</v>
      </c>
      <c r="BM69" s="1070" t="s">
        <v>109</v>
      </c>
      <c r="BN69" s="1068" t="s">
        <v>1730</v>
      </c>
    </row>
    <row customHeight="1" ht="11.25">
      <c r="A70" s="1074" t="s">
        <v>1731</v>
      </c>
      <c r="AZ70" s="1120" t="s">
        <v>1320</v>
      </c>
      <c r="BE70" s="1120">
        <v>2068</v>
      </c>
      <c r="BH70" s="1068" t="s">
        <v>1732</v>
      </c>
      <c r="BJ70" s="1068" t="s">
        <v>1733</v>
      </c>
      <c r="BL70" s="1068" t="s">
        <v>1734</v>
      </c>
      <c r="BN70" s="1068" t="s">
        <v>1735</v>
      </c>
    </row>
    <row customHeight="1" ht="11.25">
      <c r="A71" s="1074" t="s">
        <v>1736</v>
      </c>
      <c r="AZ71" s="1120" t="s">
        <v>1322</v>
      </c>
      <c r="BE71" s="1120">
        <v>2069</v>
      </c>
      <c r="BH71" s="1068" t="s">
        <v>1737</v>
      </c>
      <c r="BI71" s="1117" t="s">
        <v>90</v>
      </c>
      <c r="BJ71" s="1068" t="s">
        <v>1738</v>
      </c>
      <c r="BK71" s="1117" t="s">
        <v>90</v>
      </c>
      <c r="BL71" s="1068" t="s">
        <v>1739</v>
      </c>
      <c r="BM71" s="1070" t="s">
        <v>90</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110</v>
      </c>
      <c r="BJ73" s="1068" t="s">
        <v>1746</v>
      </c>
      <c r="BK73" s="1117" t="s">
        <v>110</v>
      </c>
      <c r="BL73" s="1068" t="s">
        <v>1747</v>
      </c>
      <c r="BM73" s="1070" t="s">
        <v>110</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1237</v>
      </c>
      <c r="BH76" s="1068" t="s">
        <v>1758</v>
      </c>
      <c r="BJ76" s="1068" t="s">
        <v>1759</v>
      </c>
      <c r="BL76" s="1068" t="s">
        <v>1760</v>
      </c>
    </row>
    <row customHeight="1" ht="11.25">
      <c r="A77" s="1074" t="s">
        <v>1761</v>
      </c>
      <c r="AZ77" s="1120" t="s">
        <v>1264</v>
      </c>
    </row>
    <row customHeight="1" ht="11.25">
      <c r="A78" s="1074" t="s">
        <v>1762</v>
      </c>
      <c r="AZ78" s="1120" t="s">
        <v>1295</v>
      </c>
    </row>
    <row customHeight="1" ht="11.25">
      <c r="A79" s="1074" t="s">
        <v>1763</v>
      </c>
      <c r="AZ79" s="1120" t="s">
        <v>1326</v>
      </c>
      <c r="BH79" s="1067" t="s">
        <v>1764</v>
      </c>
      <c r="BJ79" s="1067" t="s">
        <v>1765</v>
      </c>
      <c r="BL79" s="1067" t="s">
        <v>1766</v>
      </c>
    </row>
    <row customHeight="1" ht="11.25">
      <c r="A80" s="1074" t="s">
        <v>1767</v>
      </c>
      <c r="AZ80" s="1120" t="s">
        <v>1347</v>
      </c>
      <c r="BH80" s="1068" t="s">
        <v>1768</v>
      </c>
      <c r="BJ80" s="1068" t="s">
        <v>1769</v>
      </c>
      <c r="BL80" s="1068" t="s">
        <v>1770</v>
      </c>
    </row>
    <row customHeight="1" ht="11.25">
      <c r="A81" s="1074" t="s">
        <v>16</v>
      </c>
      <c r="AZ81" s="1120" t="s">
        <v>1364</v>
      </c>
      <c r="BH81" s="1068" t="s">
        <v>1771</v>
      </c>
      <c r="BJ81" s="1068" t="s">
        <v>1772</v>
      </c>
      <c r="BL81" s="1068" t="s">
        <v>1773</v>
      </c>
    </row>
    <row customHeight="1" ht="11.25">
      <c r="A82" s="1074" t="s">
        <v>1774</v>
      </c>
      <c r="AZ82" s="1120" t="s">
        <v>1379</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1025</v>
      </c>
    </row>
    <row customHeight="1" ht="11.25">
      <c r="A91" s="1074" t="s">
        <v>1803</v>
      </c>
      <c r="AZ91" s="1120" t="s">
        <v>1061</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477</v>
      </c>
    </row>
    <row customHeight="1" ht="11.25">
      <c r="AZ107" s="1120" t="s">
        <v>1850</v>
      </c>
      <c r="BH107" s="1067" t="s">
        <v>1851</v>
      </c>
      <c r="BJ107" s="1067" t="s">
        <v>1852</v>
      </c>
      <c r="BL107" s="1067" t="s">
        <v>1853</v>
      </c>
      <c r="BN107" s="1067" t="s">
        <v>1854</v>
      </c>
    </row>
    <row customHeight="1" ht="11.25">
      <c r="AZ108" s="1120" t="s">
        <v>578</v>
      </c>
      <c r="BH108" s="1068" t="s">
        <v>1855</v>
      </c>
      <c r="BJ108" s="1068" t="s">
        <v>1856</v>
      </c>
      <c r="BL108" s="1068" t="s">
        <v>1511</v>
      </c>
      <c r="BN108" s="1068" t="s">
        <v>1857</v>
      </c>
    </row>
    <row customHeight="1" ht="11.25">
      <c r="BH109" s="1068" t="s">
        <v>1858</v>
      </c>
    </row>
    <row customHeight="1" ht="11.25">
      <c r="AZ110" s="1692" t="s">
        <v>1859</v>
      </c>
      <c r="BH110" s="1068" t="s">
        <v>1858</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1860</v>
      </c>
    </row>
    <row customHeight="1" ht="22.5">
      <c r="AZ115" s="1901" t="s">
        <v>1843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1226</v>
      </c>
    </row>
    <row customHeight="1" ht="11.25">
      <c r="AZ116" s="1901" t="s">
        <v>1845</v>
      </c>
      <c r="BA116" s="1902" t="s">
        <v>1846</v>
      </c>
      <c r="BH116" s="1068" t="s">
        <v>1251</v>
      </c>
    </row>
    <row customHeight="1" ht="11.25">
      <c r="BH117" s="1068" t="s">
        <v>1285</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E0D62-9899-2946-6DD4-B10B67309F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482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Удмуртская республика</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"РИР" (филиал в г. Глазове)</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1861</v>
      </c>
      <c r="F13" s="1521" t="s">
        <v>309</v>
      </c>
      <c r="G13" s="474"/>
      <c r="H13" s="1533"/>
      <c r="J13" s="455">
        <v>19</v>
      </c>
    </row>
    <row customHeight="1" ht="19.95">
      <c r="A14" s="502"/>
      <c r="B14" s="502"/>
      <c r="C14" s="457"/>
      <c r="D14" s="1523" t="s">
        <v>715</v>
      </c>
      <c r="E14" s="1524" t="s">
        <v>1862</v>
      </c>
      <c r="F14" s="1526"/>
      <c r="G14" s="1525" t="s">
        <v>1863</v>
      </c>
      <c r="H14" s="1533"/>
      <c r="J14" s="455">
        <v>19</v>
      </c>
    </row>
    <row customHeight="1" ht="19.95">
      <c r="A15" s="502"/>
      <c r="B15" s="502"/>
      <c r="C15" s="457"/>
      <c r="D15" s="1523" t="s">
        <v>310</v>
      </c>
      <c r="E15" s="1524" t="s">
        <v>1864</v>
      </c>
      <c r="F15" s="1526"/>
      <c r="G15" s="1525" t="s">
        <v>1865</v>
      </c>
      <c r="H15" s="1533"/>
      <c r="J15" s="455">
        <v>19</v>
      </c>
    </row>
    <row customHeight="1" ht="24">
      <c r="A16" s="502"/>
      <c r="B16" s="502"/>
      <c r="C16" s="457"/>
      <c r="D16" s="1523" t="s">
        <v>313</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91</v>
      </c>
      <c r="E18" s="1527" t="s">
        <v>1870</v>
      </c>
      <c r="F18" s="1526"/>
      <c r="G18" s="474" t="s">
        <v>1869</v>
      </c>
      <c r="H18" s="1533"/>
      <c r="I18" s="852"/>
      <c r="J18" s="455">
        <v>46</v>
      </c>
    </row>
    <row customHeight="1" ht="23.25">
      <c r="A19" s="502"/>
      <c r="B19" s="502"/>
      <c r="C19" s="457"/>
      <c r="D19" s="1520" t="s">
        <v>110</v>
      </c>
      <c r="E19" s="1527" t="s">
        <v>1871</v>
      </c>
      <c r="F19" s="1521" t="s">
        <v>309</v>
      </c>
      <c r="G19" s="2471" t="s">
        <v>1872</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1873</v>
      </c>
      <c r="F22" s="1526"/>
      <c r="G22" s="474" t="s">
        <v>1874</v>
      </c>
      <c r="H22" s="1532"/>
      <c r="J22" s="501">
        <v>25</v>
      </c>
    </row>
    <row s="501" customFormat="1" customHeight="1" ht="19.95">
      <c r="A23" s="502"/>
      <c r="B23" s="502"/>
      <c r="C23" s="502"/>
      <c r="D23" s="1520" t="s">
        <v>93</v>
      </c>
      <c r="E23" s="1527" t="s">
        <v>1875</v>
      </c>
      <c r="F23" s="1531"/>
      <c r="G23" s="474" t="s">
        <v>1876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33967-C545-829E-C64E-488CE1B8632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482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4CC85-74C8-B14B-C4C2-3EB296BBB7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482</v>
      </c>
      <c r="E2" s="1889"/>
      <c r="F2" s="1892" t="str">
        <f>IF(ROIV_INFO_NAME="","",ROIV_INFO_NAME)</f>
        <v>АО "РИР" (филиал в г. Глазове)</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"РИР" (филиал в г. Глазове)</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C4FDA-9F74-EBD8-936C-423C94643F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482</v>
      </c>
      <c r="E2" s="1904"/>
      <c r="F2" s="1906" t="str">
        <f>IF(ROIV_INFO_NAME="","",ROIV_INFO_NAME)</f>
        <v>АО "РИР" (филиал в г. Глазове)</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"РИР" (филиал в г. Глазове)</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CAE58-1234-9AD9-E96C-4885CDF0EB6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482</v>
      </c>
      <c r="E2" s="2127">
        <v>1</v>
      </c>
      <c r="F2" s="2303" t="str">
        <f>IF(region_name="","",region_name)</f>
        <v>Удмуртская республика</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482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Удмуртская республика</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B2A2D-F856-9B4B-734B-53470DEEBBE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1895</v>
      </c>
      <c r="F9" s="2209"/>
      <c r="G9" s="2209"/>
      <c r="H9" s="2209"/>
      <c r="I9" s="2209"/>
      <c r="M9" s="121">
        <v>28</v>
      </c>
    </row>
    <row customHeight="1" ht="24">
      <c r="D10" s="2209"/>
      <c r="E10" s="127" t="s">
        <v>1896</v>
      </c>
      <c r="F10" s="127" t="s">
        <v>1897</v>
      </c>
      <c r="G10" s="127" t="s">
        <v>1898</v>
      </c>
      <c r="H10" s="127" t="s">
        <v>393</v>
      </c>
      <c r="I10" s="2209"/>
      <c r="M10" s="121">
        <v>23</v>
      </c>
    </row>
    <row customHeight="1" ht="12" hidden="1">
      <c r="D11" s="87" t="s">
        <v>109</v>
      </c>
      <c r="E11" s="87" t="s">
        <v>91</v>
      </c>
      <c r="F11" s="87" t="s">
        <v>110</v>
      </c>
      <c r="G11" s="87" t="s">
        <v>92</v>
      </c>
      <c r="H11" s="87" t="s">
        <v>93</v>
      </c>
      <c r="I11" s="87" t="s">
        <v>111</v>
      </c>
      <c r="M11" s="121">
        <v>0</v>
      </c>
    </row>
    <row s="1823" customFormat="1" customHeight="1" ht="26.25">
      <c r="A12" s="145" t="s">
        <v>90</v>
      </c>
      <c r="B12" s="125" t="s">
        <v>28</v>
      </c>
      <c r="C12" s="126"/>
      <c r="D12" s="128" t="s">
        <v>109</v>
      </c>
      <c r="E12" s="381"/>
      <c r="F12" s="381"/>
      <c r="G12" s="1734" t="s">
        <v>28</v>
      </c>
      <c r="H12" s="382"/>
      <c r="I12" s="2169" t="s">
        <v>1899</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B4EB3-B059-D04D-F476-ED6EF704E9B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88</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88B51-AE6B-A263-06F2-360ACA6CCE7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99</v>
      </c>
      <c r="M10" s="69">
        <v>12</v>
      </c>
    </row>
    <row customHeight="1" ht="15" hidden="1">
      <c r="C11" s="92"/>
      <c r="D11" s="113">
        <v>0</v>
      </c>
      <c r="E11" s="149"/>
      <c r="M11" s="69">
        <v>0</v>
      </c>
    </row>
    <row customHeight="1" ht="14.699999999999998">
      <c r="C12" s="92"/>
      <c r="D12" s="109"/>
      <c r="E12" s="107" t="s">
        <v>1903</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CDD5B-E146-B86C-89B8-B7BEA216225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360AE-06AF-34CA-DAAF-236139929C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482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482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482</v>
      </c>
      <c r="L34" s="1729" t="s">
        <v>109</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1922</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109</v>
      </c>
      <c r="G139" s="2575" t="s">
        <v>28</v>
      </c>
      <c r="H139" s="289"/>
      <c r="I139" s="637" t="s">
        <v>109</v>
      </c>
      <c r="J139" s="1807" t="s">
        <v>1941</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203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204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205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206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203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204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205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203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204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203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204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205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206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204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205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204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206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FEF5C-42CC-9E66-CB94-.407863F91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814</v>
      </c>
      <c r="E1" s="980" t="s">
        <v>860</v>
      </c>
      <c r="F1" s="980" t="s">
        <v>913</v>
      </c>
      <c r="G1" s="980" t="s">
        <v>900</v>
      </c>
      <c r="H1" s="980" t="s">
        <v>1627</v>
      </c>
    </row>
    <row customHeight="1" ht="9">
      <c r="A2" s="983" t="s">
        <v>1952</v>
      </c>
      <c r="B2" s="983"/>
      <c r="C2" s="984" t="str">
        <f>INDEX(TEMPLATE_NUMBER_FORM_LIST,MATCH(TEMPLATE_SPHERE,TEMPLATE_SPHERE_LIST,0))</f>
        <v>16</v>
      </c>
      <c r="D2" s="983" t="s">
        <v>1476</v>
      </c>
      <c r="E2" s="983" t="s">
        <v>148</v>
      </c>
      <c r="F2" s="985" t="s">
        <v>148</v>
      </c>
      <c r="G2" s="983" t="s">
        <v>148</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1954</v>
      </c>
      <c r="B4" s="846" t="s">
        <v>99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1956</v>
      </c>
    </row>
    <row customHeight="1" ht="117">
      <c r="A5" s="846" t="s">
        <v>1957</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1959</v>
      </c>
    </row>
    <row customHeight="1" ht="90">
      <c r="A6" s="846" t="s">
        <v>1960</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1961</v>
      </c>
      <c r="B7" s="846" t="s">
        <v>110</v>
      </c>
      <c r="C7" s="984" t="str">
        <f>IF(TEMPLATE_SPHERE="HEAT",D7,E7)</f>
        <v>Форма 11. Информация о расходах на капитальный и текущий ремонт основных средств</v>
      </c>
      <c r="D7" s="846" t="s">
        <v>1962</v>
      </c>
      <c r="E7" s="846" t="s">
        <v>1963</v>
      </c>
      <c r="F7" s="986"/>
      <c r="G7" s="986"/>
      <c r="H7" s="986"/>
    </row>
    <row customHeight="1" ht="108">
      <c r="A8" s="846" t="s">
        <v>1964</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1168</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A2FE19-4081-6C0E-10CE-0819FE670D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814</v>
      </c>
      <c r="D2" s="841" t="s">
        <v>860</v>
      </c>
      <c r="E2" s="841" t="s">
        <v>913</v>
      </c>
      <c r="F2" s="841" t="s">
        <v>900</v>
      </c>
      <c r="G2" s="841" t="s">
        <v>1627</v>
      </c>
      <c r="H2" s="843"/>
      <c r="I2" s="843"/>
      <c r="J2" s="843"/>
      <c r="K2" s="843"/>
      <c r="L2" s="843"/>
      <c r="M2" s="843"/>
      <c r="N2" s="843"/>
      <c r="O2" s="841" t="s">
        <v>814</v>
      </c>
      <c r="P2" s="841" t="s">
        <v>860</v>
      </c>
      <c r="Q2" s="841" t="s">
        <v>900</v>
      </c>
      <c r="R2" s="841" t="s">
        <v>913</v>
      </c>
      <c r="S2" s="841" t="s">
        <v>1627</v>
      </c>
      <c r="T2" s="841" t="s">
        <v>814</v>
      </c>
      <c r="U2" s="841" t="s">
        <v>860</v>
      </c>
      <c r="V2" s="841" t="s">
        <v>900</v>
      </c>
      <c r="W2" s="841" t="s">
        <v>913</v>
      </c>
      <c r="X2" s="841" t="s">
        <v>1627</v>
      </c>
      <c r="Y2" s="841"/>
      <c r="Z2" s="841" t="s">
        <v>814</v>
      </c>
      <c r="AA2" s="850" t="s">
        <v>860</v>
      </c>
      <c r="AB2" s="841" t="s">
        <v>900</v>
      </c>
      <c r="AC2" s="841" t="s">
        <v>913</v>
      </c>
      <c r="AD2" s="841" t="s">
        <v>1627</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1660</v>
      </c>
      <c r="F11" s="2599" t="s">
        <v>2027</v>
      </c>
      <c r="G11" s="2599"/>
      <c r="H11" s="898" t="s">
        <v>2028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742</v>
      </c>
      <c r="R25" s="957" t="s">
        <v>310</v>
      </c>
      <c r="S25" s="957"/>
      <c r="T25" s="964" t="s">
        <v>2065</v>
      </c>
      <c r="U25" s="846" t="s">
        <v>2065</v>
      </c>
      <c r="V25" s="846" t="s">
        <v>2065</v>
      </c>
      <c r="W25" s="846" t="s">
        <v>2065</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2066</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2067</v>
      </c>
      <c r="V26" s="964" t="s">
        <v>2067</v>
      </c>
      <c r="W26" s="964" t="s">
        <v>2067</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2068</v>
      </c>
      <c r="R27" s="957" t="s">
        <v>727</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738</v>
      </c>
      <c r="Q31" s="957" t="s">
        <v>2075</v>
      </c>
      <c r="R31" s="957" t="s">
        <v>738</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740</v>
      </c>
      <c r="Q32" s="957" t="s">
        <v>2078</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748</v>
      </c>
      <c r="Q40" s="957" t="s">
        <v>2101</v>
      </c>
      <c r="R40" s="957" t="s">
        <v>748</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752</v>
      </c>
      <c r="Q43" s="957" t="s">
        <v>2112</v>
      </c>
      <c r="R43" s="957" t="s">
        <v>752</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2144</v>
      </c>
      <c r="U52" s="843" t="s">
        <v>2145</v>
      </c>
      <c r="V52" s="843" t="s">
        <v>2146</v>
      </c>
      <c r="W52" s="843" t="s">
        <v>2147</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327</v>
      </c>
      <c r="Q53" s="957" t="s">
        <v>327</v>
      </c>
      <c r="R53" s="957" t="s">
        <v>327</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91</v>
      </c>
      <c r="Q54" s="957" t="s">
        <v>91</v>
      </c>
      <c r="R54" s="957" t="s">
        <v>91</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2151</v>
      </c>
      <c r="V56" s="843" t="s">
        <v>2151</v>
      </c>
      <c r="W56" s="843" t="s">
        <v>2151</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2153</v>
      </c>
      <c r="V57" s="843" t="s">
        <v>2153</v>
      </c>
      <c r="W57" s="843" t="s">
        <v>2153</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636</v>
      </c>
      <c r="U60" s="843" t="s">
        <v>636</v>
      </c>
      <c r="V60" s="843" t="s">
        <v>636</v>
      </c>
      <c r="W60" s="843" t="s">
        <v>636</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641</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150</v>
      </c>
      <c r="P88" s="957"/>
      <c r="Q88" s="957"/>
      <c r="R88" s="957"/>
      <c r="S88" s="957"/>
      <c r="T88" s="843" t="s">
        <v>673</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681</v>
      </c>
      <c r="U89" s="843" t="s">
        <v>681</v>
      </c>
      <c r="V89" s="843" t="s">
        <v>681</v>
      </c>
      <c r="W89" s="843" t="s">
        <v>681</v>
      </c>
      <c r="X89" s="843"/>
      <c r="Y89" s="1000"/>
      <c r="Z89" s="846"/>
      <c r="AA89" s="849"/>
      <c r="AB89" s="846"/>
      <c r="AC89" s="846"/>
      <c r="AD89" s="846"/>
    </row>
    <row customHeight="1" ht="27">
      <c r="A90" s="845"/>
      <c r="B90" s="899">
        <v>73</v>
      </c>
      <c r="C90" s="843" t="s">
        <v>2206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152</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2215</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2224</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2225</v>
      </c>
      <c r="P100" s="957"/>
      <c r="Q100" s="957"/>
      <c r="R100" s="957"/>
      <c r="S100" s="957"/>
      <c r="T100" s="843" t="s">
        <v>2226</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2227</v>
      </c>
      <c r="P101" s="957"/>
      <c r="Q101" s="957"/>
      <c r="R101" s="957"/>
      <c r="S101" s="957"/>
      <c r="T101" s="843" t="s">
        <v>2228</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2229</v>
      </c>
      <c r="D148" s="843" t="s">
        <v>1570</v>
      </c>
      <c r="E148" s="843" t="s">
        <v>1671</v>
      </c>
      <c r="F148" s="843" t="s">
        <v>2230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21803-D301-62C7-D936-E9D788F46F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АО "РИР" (филиал в г. Глазове)</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45533.45116898148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307-12/22752-12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428</v>
      </c>
      <c r="N15" s="301"/>
      <c r="O15" s="2274" t="s">
        <v>2234</v>
      </c>
      <c r="P15" s="2275"/>
      <c r="Q15" s="2275"/>
      <c r="R15" s="2275"/>
      <c r="S15" s="2275"/>
      <c r="T15" s="2275"/>
      <c r="U15" s="2276"/>
      <c r="V15" s="2277" t="s">
        <v>430</v>
      </c>
      <c r="W15" s="2280" t="s">
        <v>1151</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99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206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5883A-01F2-94CE-0E32-5611CC5D2C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A0C26-0314-0974-9AC1-61E25D9A3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45235-48AD-F33F-6325-DCCF33183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D2EC5-D3DB-4DC1-1352-E19575261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DBDCC-BC0A-50D5-9923-74A523BBE9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75438-C776-217F-ACEA-CF8610A35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3F7B7-093F-9D4C-D8C6-17523A967C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2228D-44B6-A4BA-0D27-0CDB7CA79E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6302D-A0CB-3709-032D-5CA82779AC4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2006</v>
      </c>
      <c r="D5" s="2625" t="s">
        <v>2243</v>
      </c>
      <c r="E5" s="836"/>
    </row>
    <row s="1850" customFormat="1" customHeight="1" ht="11.25">
      <c r="A6" s="2626"/>
      <c r="B6" s="766" t="s">
        <v>1673</v>
      </c>
      <c r="C6" s="753"/>
      <c r="D6" s="764"/>
      <c r="E6" s="836"/>
    </row>
    <row customHeight="1" ht="11.25">
      <c r="A7" s="2627"/>
      <c r="B7" s="766" t="s">
        <v>1680</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84457-4F5B-D0CE-6A52-3788C506AB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C1523-85F6-946D-BB32-DA6E327B51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8C1C3-3CF8-5EBB-29F4-EFE47BE0C709}" mc:Ignorable="x14ac xr xr2 xr3">
  <sheetPr>
    <tabColor rgb="FFFFCC99"/>
  </sheetPr>
  <dimension ref="A1:I71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814</v>
      </c>
    </row>
    <row customHeight="1" ht="11.25">
      <c r="A3" s="1850" t="s">
        <v>2253</v>
      </c>
      <c r="B3" s="1850" t="s">
        <v>16</v>
      </c>
      <c r="C3" s="1850" t="s">
        <v>2258</v>
      </c>
      <c r="D3" s="1850" t="s">
        <v>2259</v>
      </c>
      <c r="E3" s="1850" t="s">
        <v>2260</v>
      </c>
      <c r="F3" s="1850" t="s">
        <v>2261</v>
      </c>
      <c r="G3" s="1850" t="s">
        <v>28</v>
      </c>
      <c r="H3" s="1850" t="s">
        <v>28</v>
      </c>
      <c r="I3" s="1850" t="s">
        <v>814</v>
      </c>
    </row>
    <row customHeight="1" ht="11.25">
      <c r="A4" s="1850" t="s">
        <v>2253</v>
      </c>
      <c r="B4" s="1850" t="s">
        <v>16</v>
      </c>
      <c r="C4" s="1850" t="s">
        <v>2262</v>
      </c>
      <c r="D4" s="1850" t="s">
        <v>2263</v>
      </c>
      <c r="E4" s="1850" t="s">
        <v>2264</v>
      </c>
      <c r="F4" s="1850" t="s">
        <v>2265</v>
      </c>
      <c r="G4" s="1850" t="s">
        <v>28</v>
      </c>
      <c r="H4" s="1850" t="s">
        <v>28</v>
      </c>
      <c r="I4" s="1850" t="s">
        <v>814</v>
      </c>
    </row>
    <row customHeight="1" ht="11.25">
      <c r="A5" s="1850" t="s">
        <v>2253</v>
      </c>
      <c r="B5" s="1850" t="s">
        <v>16</v>
      </c>
      <c r="C5" s="1850" t="s">
        <v>2266</v>
      </c>
      <c r="D5" s="1850" t="s">
        <v>2263</v>
      </c>
      <c r="E5" s="1850" t="s">
        <v>2264</v>
      </c>
      <c r="F5" s="1850" t="s">
        <v>2267</v>
      </c>
      <c r="G5" s="1850" t="s">
        <v>2268</v>
      </c>
      <c r="H5" s="1850" t="s">
        <v>28</v>
      </c>
      <c r="I5" s="1850" t="s">
        <v>814</v>
      </c>
    </row>
    <row customHeight="1" ht="11.25">
      <c r="A6" s="1850" t="s">
        <v>2253</v>
      </c>
      <c r="B6" s="1850" t="s">
        <v>16</v>
      </c>
      <c r="C6" s="1850" t="s">
        <v>2269</v>
      </c>
      <c r="D6" s="1850" t="s">
        <v>2270</v>
      </c>
      <c r="E6" s="1850" t="s">
        <v>2271</v>
      </c>
      <c r="F6" s="1850" t="s">
        <v>2272</v>
      </c>
      <c r="G6" s="1850" t="s">
        <v>28</v>
      </c>
      <c r="H6" s="1850" t="s">
        <v>28</v>
      </c>
      <c r="I6" s="1850" t="s">
        <v>814</v>
      </c>
    </row>
    <row customHeight="1" ht="11.25">
      <c r="A7" s="1850" t="s">
        <v>2253</v>
      </c>
      <c r="B7" s="1850" t="s">
        <v>16</v>
      </c>
      <c r="C7" s="1850" t="s">
        <v>2273</v>
      </c>
      <c r="D7" s="1850" t="s">
        <v>2274</v>
      </c>
      <c r="E7" s="1850" t="s">
        <v>2275</v>
      </c>
      <c r="F7" s="1850" t="s">
        <v>2276</v>
      </c>
      <c r="G7" s="1850" t="s">
        <v>28</v>
      </c>
      <c r="H7" s="1850" t="s">
        <v>28</v>
      </c>
      <c r="I7" s="1850" t="s">
        <v>814</v>
      </c>
    </row>
    <row customHeight="1" ht="11.25">
      <c r="A8" s="1850" t="s">
        <v>2253</v>
      </c>
      <c r="B8" s="1850" t="s">
        <v>16</v>
      </c>
      <c r="C8" s="1850" t="s">
        <v>2277</v>
      </c>
      <c r="D8" s="1850" t="s">
        <v>2278</v>
      </c>
      <c r="E8" s="1850" t="s">
        <v>2279</v>
      </c>
      <c r="F8" s="1850" t="s">
        <v>2280</v>
      </c>
      <c r="G8" s="1850" t="s">
        <v>28</v>
      </c>
      <c r="H8" s="1850" t="s">
        <v>28</v>
      </c>
      <c r="I8" s="1850" t="s">
        <v>814</v>
      </c>
    </row>
    <row customHeight="1" ht="11.25">
      <c r="A9" s="1850" t="s">
        <v>2253</v>
      </c>
      <c r="B9" s="1850" t="s">
        <v>16</v>
      </c>
      <c r="C9" s="1850" t="s">
        <v>2281</v>
      </c>
      <c r="D9" s="1850" t="s">
        <v>2282</v>
      </c>
      <c r="E9" s="1850" t="s">
        <v>2283</v>
      </c>
      <c r="F9" s="1850" t="s">
        <v>2284</v>
      </c>
      <c r="G9" s="1850" t="s">
        <v>28</v>
      </c>
      <c r="H9" s="1850" t="s">
        <v>28</v>
      </c>
      <c r="I9" s="1850" t="s">
        <v>814</v>
      </c>
    </row>
    <row customHeight="1" ht="11.25">
      <c r="A10" s="1850" t="s">
        <v>2253</v>
      </c>
      <c r="B10" s="1850" t="s">
        <v>16</v>
      </c>
      <c r="C10" s="1850" t="s">
        <v>2285</v>
      </c>
      <c r="D10" s="1850" t="s">
        <v>2286</v>
      </c>
      <c r="E10" s="1850" t="s">
        <v>2287</v>
      </c>
      <c r="F10" s="1850" t="s">
        <v>2276</v>
      </c>
      <c r="G10" s="1850" t="s">
        <v>28</v>
      </c>
      <c r="H10" s="1850" t="s">
        <v>28</v>
      </c>
      <c r="I10" s="1850" t="s">
        <v>814</v>
      </c>
    </row>
    <row customHeight="1" ht="11.25">
      <c r="A11" s="1850" t="s">
        <v>2253</v>
      </c>
      <c r="B11" s="1850" t="s">
        <v>16</v>
      </c>
      <c r="C11" s="1850" t="s">
        <v>2288</v>
      </c>
      <c r="D11" s="1850" t="s">
        <v>2289</v>
      </c>
      <c r="E11" s="1850" t="s">
        <v>2290</v>
      </c>
      <c r="F11" s="1850" t="s">
        <v>2284</v>
      </c>
      <c r="G11" s="1850" t="s">
        <v>28</v>
      </c>
      <c r="H11" s="1850" t="s">
        <v>28</v>
      </c>
      <c r="I11" s="1850" t="s">
        <v>814</v>
      </c>
    </row>
    <row customHeight="1" ht="11.25">
      <c r="A12" s="1850" t="s">
        <v>2253</v>
      </c>
      <c r="B12" s="1850" t="s">
        <v>16</v>
      </c>
      <c r="C12" s="1850" t="s">
        <v>2291</v>
      </c>
      <c r="D12" s="1850" t="s">
        <v>2292</v>
      </c>
      <c r="E12" s="1850" t="s">
        <v>2293</v>
      </c>
      <c r="F12" s="1850" t="s">
        <v>2272</v>
      </c>
      <c r="G12" s="1850" t="s">
        <v>28</v>
      </c>
      <c r="H12" s="1850" t="s">
        <v>28</v>
      </c>
      <c r="I12" s="1850" t="s">
        <v>814</v>
      </c>
    </row>
    <row customHeight="1" ht="11.25">
      <c r="A13" s="1850" t="s">
        <v>2253</v>
      </c>
      <c r="B13" s="1850" t="s">
        <v>16</v>
      </c>
      <c r="C13" s="1850" t="s">
        <v>2294</v>
      </c>
      <c r="D13" s="1850" t="s">
        <v>2295</v>
      </c>
      <c r="E13" s="1850" t="s">
        <v>2296</v>
      </c>
      <c r="F13" s="1850" t="s">
        <v>2276</v>
      </c>
      <c r="G13" s="1850" t="s">
        <v>28</v>
      </c>
      <c r="H13" s="1850" t="s">
        <v>28</v>
      </c>
      <c r="I13" s="1850" t="s">
        <v>814</v>
      </c>
    </row>
    <row customHeight="1" ht="11.25">
      <c r="A14" s="1850" t="s">
        <v>2253</v>
      </c>
      <c r="B14" s="1850" t="s">
        <v>16</v>
      </c>
      <c r="C14" s="1850" t="s">
        <v>2297</v>
      </c>
      <c r="D14" s="1850" t="s">
        <v>2298</v>
      </c>
      <c r="E14" s="1850" t="s">
        <v>2299</v>
      </c>
      <c r="F14" s="1850" t="s">
        <v>2300</v>
      </c>
      <c r="G14" s="1850" t="s">
        <v>28</v>
      </c>
      <c r="H14" s="1850" t="s">
        <v>28</v>
      </c>
      <c r="I14" s="1850" t="s">
        <v>814</v>
      </c>
    </row>
    <row customHeight="1" ht="11.25">
      <c r="A15" s="1850" t="s">
        <v>2253</v>
      </c>
      <c r="B15" s="1850" t="s">
        <v>16</v>
      </c>
      <c r="C15" s="1850" t="s">
        <v>2301</v>
      </c>
      <c r="D15" s="1850" t="s">
        <v>2302</v>
      </c>
      <c r="E15" s="1850" t="s">
        <v>2303</v>
      </c>
      <c r="F15" s="1850" t="s">
        <v>2304</v>
      </c>
      <c r="G15" s="1850" t="s">
        <v>28</v>
      </c>
      <c r="H15" s="1850" t="s">
        <v>28</v>
      </c>
      <c r="I15" s="1850" t="s">
        <v>814</v>
      </c>
    </row>
    <row customHeight="1" ht="11.25">
      <c r="A16" s="1850" t="s">
        <v>2253</v>
      </c>
      <c r="B16" s="1850" t="s">
        <v>16</v>
      </c>
      <c r="C16" s="1850" t="s">
        <v>2305</v>
      </c>
      <c r="D16" s="1850" t="s">
        <v>2306</v>
      </c>
      <c r="E16" s="1850" t="s">
        <v>2307</v>
      </c>
      <c r="F16" s="1850" t="s">
        <v>2284</v>
      </c>
      <c r="G16" s="1850" t="s">
        <v>28</v>
      </c>
      <c r="H16" s="1850" t="s">
        <v>28</v>
      </c>
      <c r="I16" s="1850" t="s">
        <v>814</v>
      </c>
    </row>
    <row customHeight="1" ht="11.25">
      <c r="A17" s="1850" t="s">
        <v>2253</v>
      </c>
      <c r="B17" s="1850" t="s">
        <v>16</v>
      </c>
      <c r="C17" s="1850" t="s">
        <v>13</v>
      </c>
      <c r="D17" s="1850" t="s">
        <v>46</v>
      </c>
      <c r="E17" s="1850" t="s">
        <v>49</v>
      </c>
      <c r="F17" s="1850" t="s">
        <v>51</v>
      </c>
      <c r="G17" s="1850" t="s">
        <v>28</v>
      </c>
      <c r="H17" s="1850" t="s">
        <v>28</v>
      </c>
      <c r="I17" s="1850" t="s">
        <v>814</v>
      </c>
    </row>
    <row customHeight="1" ht="11.25">
      <c r="A18" s="1850" t="s">
        <v>2253</v>
      </c>
      <c r="B18" s="1850" t="s">
        <v>16</v>
      </c>
      <c r="C18" s="1850" t="s">
        <v>2308</v>
      </c>
      <c r="D18" s="1850" t="s">
        <v>2309</v>
      </c>
      <c r="E18" s="1850" t="s">
        <v>2310</v>
      </c>
      <c r="F18" s="1850" t="s">
        <v>2272</v>
      </c>
      <c r="G18" s="1850" t="s">
        <v>2311</v>
      </c>
      <c r="H18" s="1850" t="s">
        <v>28</v>
      </c>
      <c r="I18" s="1850" t="s">
        <v>814</v>
      </c>
    </row>
    <row customHeight="1" ht="11.25">
      <c r="A19" s="1850" t="s">
        <v>2253</v>
      </c>
      <c r="B19" s="1850" t="s">
        <v>16</v>
      </c>
      <c r="C19" s="1850" t="s">
        <v>2312</v>
      </c>
      <c r="D19" s="1850" t="s">
        <v>2313</v>
      </c>
      <c r="E19" s="1850" t="s">
        <v>2314</v>
      </c>
      <c r="F19" s="1850" t="s">
        <v>2315</v>
      </c>
      <c r="G19" s="1850" t="s">
        <v>28</v>
      </c>
      <c r="H19" s="1850" t="s">
        <v>28</v>
      </c>
      <c r="I19" s="1850" t="s">
        <v>814</v>
      </c>
    </row>
    <row customHeight="1" ht="11.25">
      <c r="A20" s="1850" t="s">
        <v>2253</v>
      </c>
      <c r="B20" s="1850" t="s">
        <v>16</v>
      </c>
      <c r="C20" s="1850" t="s">
        <v>2316</v>
      </c>
      <c r="D20" s="1850" t="s">
        <v>2317</v>
      </c>
      <c r="E20" s="1850" t="s">
        <v>2318</v>
      </c>
      <c r="F20" s="1850" t="s">
        <v>2319</v>
      </c>
      <c r="G20" s="1850" t="s">
        <v>28</v>
      </c>
      <c r="H20" s="1850" t="s">
        <v>28</v>
      </c>
      <c r="I20" s="1850" t="s">
        <v>814</v>
      </c>
    </row>
    <row customHeight="1" ht="11.25">
      <c r="A21" s="1850" t="s">
        <v>2253</v>
      </c>
      <c r="B21" s="1850" t="s">
        <v>16</v>
      </c>
      <c r="C21" s="1850" t="s">
        <v>2320</v>
      </c>
      <c r="D21" s="1850" t="s">
        <v>2321</v>
      </c>
      <c r="E21" s="1850" t="s">
        <v>2322</v>
      </c>
      <c r="F21" s="1850" t="s">
        <v>2315</v>
      </c>
      <c r="G21" s="1850" t="s">
        <v>28</v>
      </c>
      <c r="H21" s="1850" t="s">
        <v>28</v>
      </c>
      <c r="I21" s="1850" t="s">
        <v>814</v>
      </c>
    </row>
    <row customHeight="1" ht="11.25">
      <c r="A22" s="1850" t="s">
        <v>2253</v>
      </c>
      <c r="B22" s="1850" t="s">
        <v>16</v>
      </c>
      <c r="C22" s="1850" t="s">
        <v>2323</v>
      </c>
      <c r="D22" s="1850" t="s">
        <v>2324</v>
      </c>
      <c r="E22" s="1850" t="s">
        <v>2325</v>
      </c>
      <c r="F22" s="1850" t="s">
        <v>2284</v>
      </c>
      <c r="G22" s="1850" t="s">
        <v>28</v>
      </c>
      <c r="H22" s="1850" t="s">
        <v>28</v>
      </c>
      <c r="I22" s="1850" t="s">
        <v>814</v>
      </c>
    </row>
    <row customHeight="1" ht="11.25">
      <c r="A23" s="1850" t="s">
        <v>2253</v>
      </c>
      <c r="B23" s="1850" t="s">
        <v>16</v>
      </c>
      <c r="C23" s="1850" t="s">
        <v>2326</v>
      </c>
      <c r="D23" s="1850" t="s">
        <v>2327</v>
      </c>
      <c r="E23" s="1850" t="s">
        <v>2328</v>
      </c>
      <c r="F23" s="1850" t="s">
        <v>2284</v>
      </c>
      <c r="G23" s="1850" t="s">
        <v>28</v>
      </c>
      <c r="H23" s="1850" t="s">
        <v>28</v>
      </c>
      <c r="I23" s="1850" t="s">
        <v>814</v>
      </c>
    </row>
    <row customHeight="1" ht="11.25">
      <c r="A24" s="1850" t="s">
        <v>2253</v>
      </c>
      <c r="B24" s="1850" t="s">
        <v>16</v>
      </c>
      <c r="C24" s="1850" t="s">
        <v>2329</v>
      </c>
      <c r="D24" s="1850" t="s">
        <v>2330</v>
      </c>
      <c r="E24" s="1850" t="s">
        <v>2331</v>
      </c>
      <c r="F24" s="1850" t="s">
        <v>2272</v>
      </c>
      <c r="G24" s="1850" t="s">
        <v>28</v>
      </c>
      <c r="H24" s="1850" t="s">
        <v>28</v>
      </c>
      <c r="I24" s="1850" t="s">
        <v>814</v>
      </c>
    </row>
    <row customHeight="1" ht="11.25">
      <c r="A25" s="1850" t="s">
        <v>2253</v>
      </c>
      <c r="B25" s="1850" t="s">
        <v>16</v>
      </c>
      <c r="C25" s="1850" t="s">
        <v>2332</v>
      </c>
      <c r="D25" s="1850" t="s">
        <v>2333</v>
      </c>
      <c r="E25" s="1850" t="s">
        <v>2334</v>
      </c>
      <c r="F25" s="1850" t="s">
        <v>2257</v>
      </c>
      <c r="G25" s="1850" t="s">
        <v>28</v>
      </c>
      <c r="H25" s="1850" t="s">
        <v>28</v>
      </c>
      <c r="I25" s="1850" t="s">
        <v>814</v>
      </c>
    </row>
    <row customHeight="1" ht="11.25">
      <c r="A26" s="1850" t="s">
        <v>2253</v>
      </c>
      <c r="B26" s="1850" t="s">
        <v>16</v>
      </c>
      <c r="C26" s="1850" t="s">
        <v>2335</v>
      </c>
      <c r="D26" s="1850" t="s">
        <v>2336</v>
      </c>
      <c r="E26" s="1850" t="s">
        <v>2334</v>
      </c>
      <c r="F26" s="1850" t="s">
        <v>51</v>
      </c>
      <c r="G26" s="1850" t="s">
        <v>28</v>
      </c>
      <c r="H26" s="1850" t="s">
        <v>28</v>
      </c>
      <c r="I26" s="1850" t="s">
        <v>814</v>
      </c>
    </row>
    <row customHeight="1" ht="11.25">
      <c r="A27" s="1850" t="s">
        <v>2253</v>
      </c>
      <c r="B27" s="1850" t="s">
        <v>16</v>
      </c>
      <c r="C27" s="1850" t="s">
        <v>2337</v>
      </c>
      <c r="D27" s="1850" t="s">
        <v>2338</v>
      </c>
      <c r="E27" s="1850" t="s">
        <v>2334</v>
      </c>
      <c r="F27" s="1850" t="s">
        <v>2339</v>
      </c>
      <c r="G27" s="1850" t="s">
        <v>28</v>
      </c>
      <c r="H27" s="1850" t="s">
        <v>28</v>
      </c>
      <c r="I27" s="1850" t="s">
        <v>814</v>
      </c>
    </row>
    <row customHeight="1" ht="11.25">
      <c r="A28" s="1850" t="s">
        <v>2253</v>
      </c>
      <c r="B28" s="1850" t="s">
        <v>16</v>
      </c>
      <c r="C28" s="1850" t="s">
        <v>2340</v>
      </c>
      <c r="D28" s="1850" t="s">
        <v>2341</v>
      </c>
      <c r="E28" s="1850" t="s">
        <v>2334</v>
      </c>
      <c r="F28" s="1850" t="s">
        <v>2342</v>
      </c>
      <c r="G28" s="1850" t="s">
        <v>28</v>
      </c>
      <c r="H28" s="1850" t="s">
        <v>28</v>
      </c>
      <c r="I28" s="1850" t="s">
        <v>814</v>
      </c>
    </row>
    <row customHeight="1" ht="11.25">
      <c r="A29" s="1850" t="s">
        <v>2253</v>
      </c>
      <c r="B29" s="1850" t="s">
        <v>16</v>
      </c>
      <c r="C29" s="1850" t="s">
        <v>2343</v>
      </c>
      <c r="D29" s="1850" t="s">
        <v>2344</v>
      </c>
      <c r="E29" s="1850" t="s">
        <v>2334</v>
      </c>
      <c r="F29" s="1850" t="s">
        <v>2345</v>
      </c>
      <c r="G29" s="1850" t="s">
        <v>28</v>
      </c>
      <c r="H29" s="1850" t="s">
        <v>28</v>
      </c>
      <c r="I29" s="1850" t="s">
        <v>814</v>
      </c>
    </row>
    <row customHeight="1" ht="11.25">
      <c r="A30" s="1850" t="s">
        <v>2253</v>
      </c>
      <c r="B30" s="1850" t="s">
        <v>16</v>
      </c>
      <c r="C30" s="1850" t="s">
        <v>2346</v>
      </c>
      <c r="D30" s="1850" t="s">
        <v>2347</v>
      </c>
      <c r="E30" s="1850" t="s">
        <v>2348</v>
      </c>
      <c r="F30" s="1850" t="s">
        <v>2284</v>
      </c>
      <c r="G30" s="1850" t="s">
        <v>28</v>
      </c>
      <c r="H30" s="1850" t="s">
        <v>28</v>
      </c>
      <c r="I30" s="1850" t="s">
        <v>814</v>
      </c>
    </row>
    <row customHeight="1" ht="11.25">
      <c r="A31" s="1850" t="s">
        <v>2253</v>
      </c>
      <c r="B31" s="1850" t="s">
        <v>16</v>
      </c>
      <c r="C31" s="1850" t="s">
        <v>2349</v>
      </c>
      <c r="D31" s="1850" t="s">
        <v>2350</v>
      </c>
      <c r="E31" s="1850" t="s">
        <v>2351</v>
      </c>
      <c r="F31" s="1850" t="s">
        <v>2352</v>
      </c>
      <c r="G31" s="1850" t="s">
        <v>28</v>
      </c>
      <c r="H31" s="1850" t="s">
        <v>28</v>
      </c>
      <c r="I31" s="1850" t="s">
        <v>814</v>
      </c>
    </row>
    <row customHeight="1" ht="11.25">
      <c r="A32" s="1850" t="s">
        <v>2253</v>
      </c>
      <c r="B32" s="1850" t="s">
        <v>16</v>
      </c>
      <c r="C32" s="1850" t="s">
        <v>2353</v>
      </c>
      <c r="D32" s="1850" t="s">
        <v>2354</v>
      </c>
      <c r="E32" s="1850" t="s">
        <v>2355</v>
      </c>
      <c r="F32" s="1850" t="s">
        <v>2300</v>
      </c>
      <c r="G32" s="1850" t="s">
        <v>28</v>
      </c>
      <c r="H32" s="1850" t="s">
        <v>28</v>
      </c>
      <c r="I32" s="1850" t="s">
        <v>814</v>
      </c>
    </row>
    <row customHeight="1" ht="11.25">
      <c r="A33" s="1850" t="s">
        <v>2253</v>
      </c>
      <c r="B33" s="1850" t="s">
        <v>16</v>
      </c>
      <c r="C33" s="1850" t="s">
        <v>2356</v>
      </c>
      <c r="D33" s="1850" t="s">
        <v>2357</v>
      </c>
      <c r="E33" s="1850" t="s">
        <v>2358</v>
      </c>
      <c r="F33" s="1850" t="s">
        <v>2359</v>
      </c>
      <c r="G33" s="1850" t="s">
        <v>28</v>
      </c>
      <c r="H33" s="1850" t="s">
        <v>28</v>
      </c>
      <c r="I33" s="1850" t="s">
        <v>814</v>
      </c>
    </row>
    <row customHeight="1" ht="11.25">
      <c r="A34" s="1850" t="s">
        <v>2253</v>
      </c>
      <c r="B34" s="1850" t="s">
        <v>16</v>
      </c>
      <c r="C34" s="1850" t="s">
        <v>2360</v>
      </c>
      <c r="D34" s="1850" t="s">
        <v>2361</v>
      </c>
      <c r="E34" s="1850" t="s">
        <v>2362</v>
      </c>
      <c r="F34" s="1850" t="s">
        <v>2257</v>
      </c>
      <c r="G34" s="1850" t="s">
        <v>28</v>
      </c>
      <c r="H34" s="1850" t="s">
        <v>28</v>
      </c>
      <c r="I34" s="1850" t="s">
        <v>814</v>
      </c>
    </row>
    <row customHeight="1" ht="11.25">
      <c r="A35" s="1850" t="s">
        <v>2253</v>
      </c>
      <c r="B35" s="1850" t="s">
        <v>16</v>
      </c>
      <c r="C35" s="1850" t="s">
        <v>2363</v>
      </c>
      <c r="D35" s="1850" t="s">
        <v>2364</v>
      </c>
      <c r="E35" s="1850" t="s">
        <v>2365</v>
      </c>
      <c r="F35" s="1850" t="s">
        <v>2276</v>
      </c>
      <c r="G35" s="1850" t="s">
        <v>28</v>
      </c>
      <c r="H35" s="1850" t="s">
        <v>28</v>
      </c>
      <c r="I35" s="1850" t="s">
        <v>814</v>
      </c>
    </row>
    <row customHeight="1" ht="11.25">
      <c r="A36" s="1850" t="s">
        <v>2253</v>
      </c>
      <c r="B36" s="1850" t="s">
        <v>16</v>
      </c>
      <c r="C36" s="1850" t="s">
        <v>2366</v>
      </c>
      <c r="D36" s="1850" t="s">
        <v>2367</v>
      </c>
      <c r="E36" s="1850" t="s">
        <v>2368</v>
      </c>
      <c r="F36" s="1850" t="s">
        <v>2272</v>
      </c>
      <c r="G36" s="1850" t="s">
        <v>28</v>
      </c>
      <c r="H36" s="1850" t="s">
        <v>28</v>
      </c>
      <c r="I36" s="1850" t="s">
        <v>814</v>
      </c>
    </row>
    <row customHeight="1" ht="11.25">
      <c r="A37" s="1850" t="s">
        <v>2253</v>
      </c>
      <c r="B37" s="1850" t="s">
        <v>16</v>
      </c>
      <c r="C37" s="1850" t="s">
        <v>2369</v>
      </c>
      <c r="D37" s="1850" t="s">
        <v>2370</v>
      </c>
      <c r="E37" s="1850" t="s">
        <v>2371</v>
      </c>
      <c r="F37" s="1850" t="s">
        <v>2372</v>
      </c>
      <c r="G37" s="1850" t="s">
        <v>28</v>
      </c>
      <c r="H37" s="1850" t="s">
        <v>28</v>
      </c>
      <c r="I37" s="1850" t="s">
        <v>814</v>
      </c>
    </row>
    <row customHeight="1" ht="11.25">
      <c r="A38" s="1850" t="s">
        <v>2253</v>
      </c>
      <c r="B38" s="1850" t="s">
        <v>16</v>
      </c>
      <c r="C38" s="1850" t="s">
        <v>2373</v>
      </c>
      <c r="D38" s="1850" t="s">
        <v>2374</v>
      </c>
      <c r="E38" s="1850" t="s">
        <v>2375</v>
      </c>
      <c r="F38" s="1850" t="s">
        <v>2257</v>
      </c>
      <c r="G38" s="1850" t="s">
        <v>28</v>
      </c>
      <c r="H38" s="1850" t="s">
        <v>28</v>
      </c>
      <c r="I38" s="1850" t="s">
        <v>814</v>
      </c>
    </row>
    <row customHeight="1" ht="11.25">
      <c r="A39" s="1850" t="s">
        <v>2253</v>
      </c>
      <c r="B39" s="1850" t="s">
        <v>16</v>
      </c>
      <c r="C39" s="1850" t="s">
        <v>2376</v>
      </c>
      <c r="D39" s="1850" t="s">
        <v>2377</v>
      </c>
      <c r="E39" s="1850" t="s">
        <v>2351</v>
      </c>
      <c r="F39" s="1850" t="s">
        <v>2378</v>
      </c>
      <c r="G39" s="1850" t="s">
        <v>28</v>
      </c>
      <c r="H39" s="1850" t="s">
        <v>28</v>
      </c>
      <c r="I39" s="1850" t="s">
        <v>814</v>
      </c>
    </row>
    <row customHeight="1" ht="11.25">
      <c r="A40" s="1850" t="s">
        <v>2253</v>
      </c>
      <c r="B40" s="1850" t="s">
        <v>16</v>
      </c>
      <c r="C40" s="1850" t="s">
        <v>2379</v>
      </c>
      <c r="D40" s="1850" t="s">
        <v>2380</v>
      </c>
      <c r="E40" s="1850" t="s">
        <v>2381</v>
      </c>
      <c r="F40" s="1850" t="s">
        <v>2257</v>
      </c>
      <c r="G40" s="1850" t="s">
        <v>28</v>
      </c>
      <c r="H40" s="1850" t="s">
        <v>28</v>
      </c>
      <c r="I40" s="1850" t="s">
        <v>814</v>
      </c>
    </row>
    <row customHeight="1" ht="11.25">
      <c r="A41" s="1850" t="s">
        <v>2253</v>
      </c>
      <c r="B41" s="1850" t="s">
        <v>16</v>
      </c>
      <c r="C41" s="1850" t="s">
        <v>2382</v>
      </c>
      <c r="D41" s="1850" t="s">
        <v>2383</v>
      </c>
      <c r="E41" s="1850" t="s">
        <v>2384</v>
      </c>
      <c r="F41" s="1850" t="s">
        <v>2359</v>
      </c>
      <c r="G41" s="1850" t="s">
        <v>28</v>
      </c>
      <c r="H41" s="1850" t="s">
        <v>28</v>
      </c>
      <c r="I41" s="1850" t="s">
        <v>814</v>
      </c>
    </row>
    <row customHeight="1" ht="11.25">
      <c r="A42" s="1850" t="s">
        <v>2253</v>
      </c>
      <c r="B42" s="1850" t="s">
        <v>16</v>
      </c>
      <c r="C42" s="1850" t="s">
        <v>2385</v>
      </c>
      <c r="D42" s="1850" t="s">
        <v>2386</v>
      </c>
      <c r="E42" s="1850" t="s">
        <v>2387</v>
      </c>
      <c r="F42" s="1850" t="s">
        <v>582</v>
      </c>
      <c r="G42" s="1850" t="s">
        <v>28</v>
      </c>
      <c r="H42" s="1850" t="s">
        <v>28</v>
      </c>
      <c r="I42" s="1850" t="s">
        <v>814</v>
      </c>
    </row>
    <row customHeight="1" ht="11.25">
      <c r="A43" s="1850" t="s">
        <v>2253</v>
      </c>
      <c r="B43" s="1850" t="s">
        <v>16</v>
      </c>
      <c r="C43" s="1850" t="s">
        <v>2388</v>
      </c>
      <c r="D43" s="1850" t="s">
        <v>2389</v>
      </c>
      <c r="E43" s="1850" t="s">
        <v>2390</v>
      </c>
      <c r="F43" s="1850" t="s">
        <v>582</v>
      </c>
      <c r="G43" s="1850" t="s">
        <v>28</v>
      </c>
      <c r="H43" s="1850" t="s">
        <v>28</v>
      </c>
      <c r="I43" s="1850" t="s">
        <v>814</v>
      </c>
    </row>
    <row customHeight="1" ht="11.25">
      <c r="A44" s="1850" t="s">
        <v>2253</v>
      </c>
      <c r="B44" s="1850" t="s">
        <v>16</v>
      </c>
      <c r="C44" s="1850" t="s">
        <v>2391</v>
      </c>
      <c r="D44" s="1850" t="s">
        <v>2392</v>
      </c>
      <c r="E44" s="1850" t="s">
        <v>2393</v>
      </c>
      <c r="F44" s="1850" t="s">
        <v>582</v>
      </c>
      <c r="G44" s="1850" t="s">
        <v>2394</v>
      </c>
      <c r="H44" s="1850" t="s">
        <v>28</v>
      </c>
      <c r="I44" s="1850" t="s">
        <v>814</v>
      </c>
    </row>
    <row customHeight="1" ht="11.25">
      <c r="A45" s="1850" t="s">
        <v>2253</v>
      </c>
      <c r="B45" s="1850" t="s">
        <v>16</v>
      </c>
      <c r="C45" s="1850" t="s">
        <v>2395</v>
      </c>
      <c r="D45" s="1850" t="s">
        <v>2396</v>
      </c>
      <c r="E45" s="1850" t="s">
        <v>2397</v>
      </c>
      <c r="F45" s="1850" t="s">
        <v>582</v>
      </c>
      <c r="G45" s="1850" t="s">
        <v>28</v>
      </c>
      <c r="H45" s="1850" t="s">
        <v>28</v>
      </c>
      <c r="I45" s="1850" t="s">
        <v>814</v>
      </c>
    </row>
    <row customHeight="1" ht="11.25">
      <c r="A46" s="1850" t="s">
        <v>2253</v>
      </c>
      <c r="B46" s="1850" t="s">
        <v>16</v>
      </c>
      <c r="C46" s="1850" t="s">
        <v>2398</v>
      </c>
      <c r="D46" s="1850" t="s">
        <v>2399</v>
      </c>
      <c r="E46" s="1850" t="s">
        <v>2400</v>
      </c>
      <c r="F46" s="1850" t="s">
        <v>582</v>
      </c>
      <c r="G46" s="1850" t="s">
        <v>28</v>
      </c>
      <c r="H46" s="1850" t="s">
        <v>28</v>
      </c>
      <c r="I46" s="1850" t="s">
        <v>814</v>
      </c>
    </row>
    <row customHeight="1" ht="11.25">
      <c r="A47" s="1850" t="s">
        <v>2253</v>
      </c>
      <c r="B47" s="1850" t="s">
        <v>16</v>
      </c>
      <c r="C47" s="1850" t="s">
        <v>2401</v>
      </c>
      <c r="D47" s="1850" t="s">
        <v>2402</v>
      </c>
      <c r="E47" s="1850" t="s">
        <v>2403</v>
      </c>
      <c r="F47" s="1850" t="s">
        <v>582</v>
      </c>
      <c r="G47" s="1850" t="s">
        <v>28</v>
      </c>
      <c r="H47" s="1850" t="s">
        <v>28</v>
      </c>
      <c r="I47" s="1850" t="s">
        <v>814</v>
      </c>
    </row>
    <row customHeight="1" ht="11.25">
      <c r="A48" s="1850" t="s">
        <v>2253</v>
      </c>
      <c r="B48" s="1850" t="s">
        <v>16</v>
      </c>
      <c r="C48" s="1850" t="s">
        <v>2404</v>
      </c>
      <c r="D48" s="1850" t="s">
        <v>2405</v>
      </c>
      <c r="E48" s="1850" t="s">
        <v>2406</v>
      </c>
      <c r="F48" s="1850" t="s">
        <v>582</v>
      </c>
      <c r="G48" s="1850" t="s">
        <v>28</v>
      </c>
      <c r="H48" s="1850" t="s">
        <v>28</v>
      </c>
      <c r="I48" s="1850" t="s">
        <v>814</v>
      </c>
    </row>
    <row customHeight="1" ht="11.25">
      <c r="A49" s="1850" t="s">
        <v>2253</v>
      </c>
      <c r="B49" s="1850" t="s">
        <v>16</v>
      </c>
      <c r="C49" s="1850" t="s">
        <v>2407</v>
      </c>
      <c r="D49" s="1850" t="s">
        <v>2408</v>
      </c>
      <c r="E49" s="1850" t="s">
        <v>2409</v>
      </c>
      <c r="F49" s="1850" t="s">
        <v>2339</v>
      </c>
      <c r="G49" s="1850" t="s">
        <v>28</v>
      </c>
      <c r="H49" s="1850" t="s">
        <v>28</v>
      </c>
      <c r="I49" s="1850" t="s">
        <v>814</v>
      </c>
    </row>
    <row customHeight="1" ht="11.25">
      <c r="A50" s="1850" t="s">
        <v>2253</v>
      </c>
      <c r="B50" s="1850" t="s">
        <v>16</v>
      </c>
      <c r="C50" s="1850" t="s">
        <v>2410</v>
      </c>
      <c r="D50" s="1850" t="s">
        <v>2411</v>
      </c>
      <c r="E50" s="1850" t="s">
        <v>2412</v>
      </c>
      <c r="F50" s="1850" t="s">
        <v>2413</v>
      </c>
      <c r="G50" s="1850" t="s">
        <v>28</v>
      </c>
      <c r="H50" s="1850" t="s">
        <v>28</v>
      </c>
      <c r="I50" s="1850" t="s">
        <v>814</v>
      </c>
    </row>
    <row customHeight="1" ht="11.25">
      <c r="A51" s="1850" t="s">
        <v>2253</v>
      </c>
      <c r="B51" s="1850" t="s">
        <v>16</v>
      </c>
      <c r="C51" s="1850" t="s">
        <v>2414</v>
      </c>
      <c r="D51" s="1850" t="s">
        <v>2415</v>
      </c>
      <c r="E51" s="1850" t="s">
        <v>2416</v>
      </c>
      <c r="F51" s="1850" t="s">
        <v>2417</v>
      </c>
      <c r="G51" s="1850" t="s">
        <v>28</v>
      </c>
      <c r="H51" s="1850" t="s">
        <v>28</v>
      </c>
      <c r="I51" s="1850" t="s">
        <v>814</v>
      </c>
    </row>
    <row customHeight="1" ht="11.25">
      <c r="A52" s="1850" t="s">
        <v>2253</v>
      </c>
      <c r="B52" s="1850" t="s">
        <v>16</v>
      </c>
      <c r="C52" s="1850" t="s">
        <v>2418</v>
      </c>
      <c r="D52" s="1850" t="s">
        <v>2419</v>
      </c>
      <c r="E52" s="1850" t="s">
        <v>2420</v>
      </c>
      <c r="F52" s="1850" t="s">
        <v>2413</v>
      </c>
      <c r="G52" s="1850" t="s">
        <v>28</v>
      </c>
      <c r="H52" s="1850" t="s">
        <v>28</v>
      </c>
      <c r="I52" s="1850" t="s">
        <v>814</v>
      </c>
    </row>
    <row customHeight="1" ht="11.25">
      <c r="A53" s="1850" t="s">
        <v>2253</v>
      </c>
      <c r="B53" s="1850" t="s">
        <v>16</v>
      </c>
      <c r="C53" s="1850" t="s">
        <v>28</v>
      </c>
      <c r="D53" s="1850" t="s">
        <v>2421</v>
      </c>
      <c r="E53" s="1850" t="s">
        <v>2422</v>
      </c>
      <c r="F53" s="1850" t="s">
        <v>2272</v>
      </c>
      <c r="G53" s="1850" t="s">
        <v>28</v>
      </c>
      <c r="H53" s="1850" t="s">
        <v>28</v>
      </c>
      <c r="I53" s="1850" t="s">
        <v>814</v>
      </c>
    </row>
    <row customHeight="1" ht="11.25">
      <c r="A54" s="1850" t="s">
        <v>2253</v>
      </c>
      <c r="B54" s="1850" t="s">
        <v>16</v>
      </c>
      <c r="C54" s="1850" t="s">
        <v>2423</v>
      </c>
      <c r="D54" s="1850" t="s">
        <v>2424</v>
      </c>
      <c r="E54" s="1850" t="s">
        <v>2425</v>
      </c>
      <c r="F54" s="1850" t="s">
        <v>2359</v>
      </c>
      <c r="G54" s="1850" t="s">
        <v>28</v>
      </c>
      <c r="H54" s="1850" t="s">
        <v>28</v>
      </c>
      <c r="I54" s="1850" t="s">
        <v>814</v>
      </c>
    </row>
    <row customHeight="1" ht="11.25">
      <c r="A55" s="1850" t="s">
        <v>2253</v>
      </c>
      <c r="B55" s="1850" t="s">
        <v>16</v>
      </c>
      <c r="C55" s="1850" t="s">
        <v>2426</v>
      </c>
      <c r="D55" s="1850" t="s">
        <v>2427</v>
      </c>
      <c r="E55" s="1850" t="s">
        <v>2428</v>
      </c>
      <c r="F55" s="1850" t="s">
        <v>2359</v>
      </c>
      <c r="G55" s="1850" t="s">
        <v>2429</v>
      </c>
      <c r="H55" s="1850" t="s">
        <v>28</v>
      </c>
      <c r="I55" s="1850" t="s">
        <v>814</v>
      </c>
    </row>
    <row customHeight="1" ht="11.25">
      <c r="A56" s="1850" t="s">
        <v>2253</v>
      </c>
      <c r="B56" s="1850" t="s">
        <v>16</v>
      </c>
      <c r="C56" s="1850" t="s">
        <v>2430</v>
      </c>
      <c r="D56" s="1850" t="s">
        <v>2431</v>
      </c>
      <c r="E56" s="1850" t="s">
        <v>2432</v>
      </c>
      <c r="F56" s="1850" t="s">
        <v>2284</v>
      </c>
      <c r="G56" s="1850" t="s">
        <v>28</v>
      </c>
      <c r="H56" s="1850" t="s">
        <v>28</v>
      </c>
      <c r="I56" s="1850" t="s">
        <v>814</v>
      </c>
    </row>
    <row customHeight="1" ht="11.25">
      <c r="A57" s="1850" t="s">
        <v>2253</v>
      </c>
      <c r="B57" s="1850" t="s">
        <v>16</v>
      </c>
      <c r="C57" s="1850" t="s">
        <v>2433</v>
      </c>
      <c r="D57" s="1850" t="s">
        <v>2434</v>
      </c>
      <c r="E57" s="1850" t="s">
        <v>2435</v>
      </c>
      <c r="F57" s="1850" t="s">
        <v>2436</v>
      </c>
      <c r="G57" s="1850" t="s">
        <v>28</v>
      </c>
      <c r="H57" s="1850" t="s">
        <v>28</v>
      </c>
      <c r="I57" s="1850" t="s">
        <v>814</v>
      </c>
    </row>
    <row customHeight="1" ht="11.25">
      <c r="A58" s="1850" t="s">
        <v>2253</v>
      </c>
      <c r="B58" s="1850" t="s">
        <v>16</v>
      </c>
      <c r="C58" s="1850" t="s">
        <v>2437</v>
      </c>
      <c r="D58" s="1850" t="s">
        <v>2438</v>
      </c>
      <c r="E58" s="1850" t="s">
        <v>2439</v>
      </c>
      <c r="F58" s="1850" t="s">
        <v>2413</v>
      </c>
      <c r="G58" s="1850" t="s">
        <v>28</v>
      </c>
      <c r="H58" s="1850" t="s">
        <v>28</v>
      </c>
      <c r="I58" s="1850" t="s">
        <v>814</v>
      </c>
    </row>
    <row customHeight="1" ht="11.25">
      <c r="A59" s="1850" t="s">
        <v>2253</v>
      </c>
      <c r="B59" s="1850" t="s">
        <v>16</v>
      </c>
      <c r="C59" s="1850" t="s">
        <v>2440</v>
      </c>
      <c r="D59" s="1850" t="s">
        <v>2441</v>
      </c>
      <c r="E59" s="1850" t="s">
        <v>2442</v>
      </c>
      <c r="F59" s="1850" t="s">
        <v>2300</v>
      </c>
      <c r="G59" s="1850" t="s">
        <v>28</v>
      </c>
      <c r="H59" s="1850" t="s">
        <v>28</v>
      </c>
      <c r="I59" s="1850" t="s">
        <v>814</v>
      </c>
    </row>
    <row customHeight="1" ht="11.25">
      <c r="A60" s="1850" t="s">
        <v>2253</v>
      </c>
      <c r="B60" s="1850" t="s">
        <v>16</v>
      </c>
      <c r="C60" s="1850" t="s">
        <v>2443</v>
      </c>
      <c r="D60" s="1850" t="s">
        <v>2444</v>
      </c>
      <c r="E60" s="1850" t="s">
        <v>2445</v>
      </c>
      <c r="F60" s="1850" t="s">
        <v>2446</v>
      </c>
      <c r="G60" s="1850" t="s">
        <v>28</v>
      </c>
      <c r="H60" s="1850" t="s">
        <v>28</v>
      </c>
      <c r="I60" s="1850" t="s">
        <v>814</v>
      </c>
    </row>
    <row customHeight="1" ht="11.25">
      <c r="A61" s="1850" t="s">
        <v>2253</v>
      </c>
      <c r="B61" s="1850" t="s">
        <v>16</v>
      </c>
      <c r="C61" s="1850" t="s">
        <v>2447</v>
      </c>
      <c r="D61" s="1850" t="s">
        <v>2448</v>
      </c>
      <c r="E61" s="1850" t="s">
        <v>2449</v>
      </c>
      <c r="F61" s="1850" t="s">
        <v>2300</v>
      </c>
      <c r="G61" s="1850" t="s">
        <v>28</v>
      </c>
      <c r="H61" s="1850" t="s">
        <v>28</v>
      </c>
      <c r="I61" s="1850" t="s">
        <v>814</v>
      </c>
    </row>
    <row customHeight="1" ht="11.25">
      <c r="A62" s="1850" t="s">
        <v>2253</v>
      </c>
      <c r="B62" s="1850" t="s">
        <v>16</v>
      </c>
      <c r="C62" s="1850" t="s">
        <v>2450</v>
      </c>
      <c r="D62" s="1850" t="s">
        <v>2451</v>
      </c>
      <c r="E62" s="1850" t="s">
        <v>2452</v>
      </c>
      <c r="F62" s="1850" t="s">
        <v>2359</v>
      </c>
      <c r="G62" s="1850" t="s">
        <v>28</v>
      </c>
      <c r="H62" s="1850" t="s">
        <v>28</v>
      </c>
      <c r="I62" s="1850" t="s">
        <v>814</v>
      </c>
    </row>
    <row customHeight="1" ht="11.25">
      <c r="A63" s="1850" t="s">
        <v>2253</v>
      </c>
      <c r="B63" s="1850" t="s">
        <v>16</v>
      </c>
      <c r="C63" s="1850" t="s">
        <v>2453</v>
      </c>
      <c r="D63" s="1850" t="s">
        <v>2454</v>
      </c>
      <c r="E63" s="1850" t="s">
        <v>2455</v>
      </c>
      <c r="F63" s="1850" t="s">
        <v>2315</v>
      </c>
      <c r="G63" s="1850" t="s">
        <v>28</v>
      </c>
      <c r="H63" s="1850" t="s">
        <v>28</v>
      </c>
      <c r="I63" s="1850" t="s">
        <v>814</v>
      </c>
    </row>
    <row customHeight="1" ht="11.25">
      <c r="A64" s="1850" t="s">
        <v>2253</v>
      </c>
      <c r="B64" s="1850" t="s">
        <v>16</v>
      </c>
      <c r="C64" s="1850" t="s">
        <v>2456</v>
      </c>
      <c r="D64" s="1850" t="s">
        <v>2457</v>
      </c>
      <c r="E64" s="1850" t="s">
        <v>2458</v>
      </c>
      <c r="F64" s="1850" t="s">
        <v>2413</v>
      </c>
      <c r="G64" s="1850" t="s">
        <v>28</v>
      </c>
      <c r="H64" s="1850" t="s">
        <v>28</v>
      </c>
      <c r="I64" s="1850" t="s">
        <v>814</v>
      </c>
    </row>
    <row customHeight="1" ht="11.25">
      <c r="A65" s="1850" t="s">
        <v>2253</v>
      </c>
      <c r="B65" s="1850" t="s">
        <v>16</v>
      </c>
      <c r="C65" s="1850" t="s">
        <v>2459</v>
      </c>
      <c r="D65" s="1850" t="s">
        <v>2460</v>
      </c>
      <c r="E65" s="1850" t="s">
        <v>2461</v>
      </c>
      <c r="F65" s="1850" t="s">
        <v>2300</v>
      </c>
      <c r="G65" s="1850" t="s">
        <v>28</v>
      </c>
      <c r="H65" s="1850" t="s">
        <v>28</v>
      </c>
      <c r="I65" s="1850" t="s">
        <v>814</v>
      </c>
    </row>
    <row customHeight="1" ht="11.25">
      <c r="A66" s="1850" t="s">
        <v>2253</v>
      </c>
      <c r="B66" s="1850" t="s">
        <v>16</v>
      </c>
      <c r="C66" s="1850" t="s">
        <v>2462</v>
      </c>
      <c r="D66" s="1850" t="s">
        <v>2463</v>
      </c>
      <c r="E66" s="1850" t="s">
        <v>2464</v>
      </c>
      <c r="F66" s="1850" t="s">
        <v>2359</v>
      </c>
      <c r="G66" s="1850" t="s">
        <v>28</v>
      </c>
      <c r="H66" s="1850" t="s">
        <v>28</v>
      </c>
      <c r="I66" s="1850" t="s">
        <v>814</v>
      </c>
    </row>
    <row customHeight="1" ht="11.25">
      <c r="A67" s="1850" t="s">
        <v>2253</v>
      </c>
      <c r="B67" s="1850" t="s">
        <v>16</v>
      </c>
      <c r="C67" s="1850" t="s">
        <v>2465</v>
      </c>
      <c r="D67" s="1850" t="s">
        <v>2466</v>
      </c>
      <c r="E67" s="1850" t="s">
        <v>2467</v>
      </c>
      <c r="F67" s="1850" t="s">
        <v>2359</v>
      </c>
      <c r="G67" s="1850" t="s">
        <v>28</v>
      </c>
      <c r="H67" s="1850" t="s">
        <v>28</v>
      </c>
      <c r="I67" s="1850" t="s">
        <v>814</v>
      </c>
    </row>
    <row customHeight="1" ht="11.25">
      <c r="A68" s="1850" t="s">
        <v>2253</v>
      </c>
      <c r="B68" s="1850" t="s">
        <v>16</v>
      </c>
      <c r="C68" s="1850" t="s">
        <v>2468</v>
      </c>
      <c r="D68" s="1850" t="s">
        <v>2469</v>
      </c>
      <c r="E68" s="1850" t="s">
        <v>2470</v>
      </c>
      <c r="F68" s="1850" t="s">
        <v>2413</v>
      </c>
      <c r="G68" s="1850" t="s">
        <v>28</v>
      </c>
      <c r="H68" s="1850" t="s">
        <v>28</v>
      </c>
      <c r="I68" s="1850" t="s">
        <v>814</v>
      </c>
    </row>
    <row customHeight="1" ht="11.25">
      <c r="A69" s="1850" t="s">
        <v>2253</v>
      </c>
      <c r="B69" s="1850" t="s">
        <v>16</v>
      </c>
      <c r="C69" s="1850" t="s">
        <v>2471</v>
      </c>
      <c r="D69" s="1850" t="s">
        <v>2472</v>
      </c>
      <c r="E69" s="1850" t="s">
        <v>2473</v>
      </c>
      <c r="F69" s="1850" t="s">
        <v>2315</v>
      </c>
      <c r="G69" s="1850" t="s">
        <v>28</v>
      </c>
      <c r="H69" s="1850" t="s">
        <v>28</v>
      </c>
      <c r="I69" s="1850" t="s">
        <v>814</v>
      </c>
    </row>
    <row customHeight="1" ht="11.25">
      <c r="A70" s="1850" t="s">
        <v>2253</v>
      </c>
      <c r="B70" s="1850" t="s">
        <v>16</v>
      </c>
      <c r="C70" s="1850" t="s">
        <v>2474</v>
      </c>
      <c r="D70" s="1850" t="s">
        <v>2475</v>
      </c>
      <c r="E70" s="1850" t="s">
        <v>2476</v>
      </c>
      <c r="F70" s="1850" t="s">
        <v>2300</v>
      </c>
      <c r="G70" s="1850" t="s">
        <v>28</v>
      </c>
      <c r="H70" s="1850" t="s">
        <v>28</v>
      </c>
      <c r="I70" s="1850" t="s">
        <v>814</v>
      </c>
    </row>
    <row customHeight="1" ht="11.25">
      <c r="A71" s="1850" t="s">
        <v>2253</v>
      </c>
      <c r="B71" s="1850" t="s">
        <v>16</v>
      </c>
      <c r="C71" s="1850" t="s">
        <v>2477</v>
      </c>
      <c r="D71" s="1850" t="s">
        <v>2478</v>
      </c>
      <c r="E71" s="1850" t="s">
        <v>2479</v>
      </c>
      <c r="F71" s="1850" t="s">
        <v>2276</v>
      </c>
      <c r="G71" s="1850" t="s">
        <v>28</v>
      </c>
      <c r="H71" s="1850" t="s">
        <v>28</v>
      </c>
      <c r="I71" s="1850" t="s">
        <v>814</v>
      </c>
    </row>
    <row customHeight="1" ht="11.25">
      <c r="A72" s="1850" t="s">
        <v>2253</v>
      </c>
      <c r="B72" s="1850" t="s">
        <v>16</v>
      </c>
      <c r="C72" s="1850" t="s">
        <v>2480</v>
      </c>
      <c r="D72" s="1850" t="s">
        <v>2481</v>
      </c>
      <c r="E72" s="1850" t="s">
        <v>2482</v>
      </c>
      <c r="F72" s="1850" t="s">
        <v>2276</v>
      </c>
      <c r="G72" s="1850" t="s">
        <v>28</v>
      </c>
      <c r="H72" s="1850" t="s">
        <v>28</v>
      </c>
      <c r="I72" s="1850" t="s">
        <v>814</v>
      </c>
    </row>
    <row customHeight="1" ht="11.25">
      <c r="A73" s="1850" t="s">
        <v>2253</v>
      </c>
      <c r="B73" s="1850" t="s">
        <v>16</v>
      </c>
      <c r="C73" s="1850" t="s">
        <v>2483</v>
      </c>
      <c r="D73" s="1850" t="s">
        <v>2484</v>
      </c>
      <c r="E73" s="1850" t="s">
        <v>2482</v>
      </c>
      <c r="F73" s="1850" t="s">
        <v>2485</v>
      </c>
      <c r="G73" s="1850" t="s">
        <v>28</v>
      </c>
      <c r="H73" s="1850" t="s">
        <v>28</v>
      </c>
      <c r="I73" s="1850" t="s">
        <v>814</v>
      </c>
    </row>
    <row customHeight="1" ht="11.25">
      <c r="A74" s="1850" t="s">
        <v>2253</v>
      </c>
      <c r="B74" s="1850" t="s">
        <v>16</v>
      </c>
      <c r="C74" s="1850" t="s">
        <v>2486</v>
      </c>
      <c r="D74" s="1850" t="s">
        <v>2487</v>
      </c>
      <c r="E74" s="1850" t="s">
        <v>2488</v>
      </c>
      <c r="F74" s="1850" t="s">
        <v>2446</v>
      </c>
      <c r="G74" s="1850" t="s">
        <v>2489</v>
      </c>
      <c r="H74" s="1850" t="s">
        <v>28</v>
      </c>
      <c r="I74" s="1850" t="s">
        <v>814</v>
      </c>
    </row>
    <row customHeight="1" ht="11.25">
      <c r="A75" s="1850" t="s">
        <v>2253</v>
      </c>
      <c r="B75" s="1850" t="s">
        <v>16</v>
      </c>
      <c r="C75" s="1850" t="s">
        <v>2490</v>
      </c>
      <c r="D75" s="1850" t="s">
        <v>2491</v>
      </c>
      <c r="E75" s="1850" t="s">
        <v>2492</v>
      </c>
      <c r="F75" s="1850" t="s">
        <v>2446</v>
      </c>
      <c r="G75" s="1850" t="s">
        <v>2493</v>
      </c>
      <c r="H75" s="1850" t="s">
        <v>28</v>
      </c>
      <c r="I75" s="1850" t="s">
        <v>814</v>
      </c>
    </row>
    <row customHeight="1" ht="11.25">
      <c r="A76" s="1850" t="s">
        <v>2253</v>
      </c>
      <c r="B76" s="1850" t="s">
        <v>16</v>
      </c>
      <c r="C76" s="1850" t="s">
        <v>2494</v>
      </c>
      <c r="D76" s="1850" t="s">
        <v>2495</v>
      </c>
      <c r="E76" s="1850" t="s">
        <v>2496</v>
      </c>
      <c r="F76" s="1850" t="s">
        <v>2413</v>
      </c>
      <c r="G76" s="1850" t="s">
        <v>28</v>
      </c>
      <c r="H76" s="1850" t="s">
        <v>28</v>
      </c>
      <c r="I76" s="1850" t="s">
        <v>814</v>
      </c>
    </row>
    <row customHeight="1" ht="11.25">
      <c r="A77" s="1850" t="s">
        <v>2253</v>
      </c>
      <c r="B77" s="1850" t="s">
        <v>16</v>
      </c>
      <c r="C77" s="1850" t="s">
        <v>2497</v>
      </c>
      <c r="D77" s="1850" t="s">
        <v>2498</v>
      </c>
      <c r="E77" s="1850" t="s">
        <v>2499</v>
      </c>
      <c r="F77" s="1850" t="s">
        <v>2257</v>
      </c>
      <c r="G77" s="1850" t="s">
        <v>28</v>
      </c>
      <c r="H77" s="1850" t="s">
        <v>28</v>
      </c>
      <c r="I77" s="1850" t="s">
        <v>814</v>
      </c>
    </row>
    <row customHeight="1" ht="11.25">
      <c r="A78" s="1850" t="s">
        <v>2253</v>
      </c>
      <c r="B78" s="1850" t="s">
        <v>16</v>
      </c>
      <c r="C78" s="1850" t="s">
        <v>2500</v>
      </c>
      <c r="D78" s="1850" t="s">
        <v>2501</v>
      </c>
      <c r="E78" s="1850" t="s">
        <v>2502</v>
      </c>
      <c r="F78" s="1850" t="s">
        <v>2446</v>
      </c>
      <c r="G78" s="1850" t="s">
        <v>28</v>
      </c>
      <c r="H78" s="1850" t="s">
        <v>28</v>
      </c>
      <c r="I78" s="1850" t="s">
        <v>814</v>
      </c>
    </row>
    <row customHeight="1" ht="11.25">
      <c r="A79" s="1850" t="s">
        <v>2253</v>
      </c>
      <c r="B79" s="1850" t="s">
        <v>16</v>
      </c>
      <c r="C79" s="1850" t="s">
        <v>2503</v>
      </c>
      <c r="D79" s="1850" t="s">
        <v>2504</v>
      </c>
      <c r="E79" s="1850" t="s">
        <v>2505</v>
      </c>
      <c r="F79" s="1850" t="s">
        <v>2315</v>
      </c>
      <c r="G79" s="1850" t="s">
        <v>28</v>
      </c>
      <c r="H79" s="1850" t="s">
        <v>28</v>
      </c>
      <c r="I79" s="1850" t="s">
        <v>814</v>
      </c>
    </row>
    <row customHeight="1" ht="11.25">
      <c r="A80" s="1850" t="s">
        <v>2253</v>
      </c>
      <c r="B80" s="1850" t="s">
        <v>16</v>
      </c>
      <c r="C80" s="1850" t="s">
        <v>2506</v>
      </c>
      <c r="D80" s="1850" t="s">
        <v>2507</v>
      </c>
      <c r="E80" s="1850" t="s">
        <v>2508</v>
      </c>
      <c r="F80" s="1850" t="s">
        <v>2359</v>
      </c>
      <c r="G80" s="1850" t="s">
        <v>28</v>
      </c>
      <c r="H80" s="1850" t="s">
        <v>28</v>
      </c>
      <c r="I80" s="1850" t="s">
        <v>814</v>
      </c>
    </row>
    <row customHeight="1" ht="11.25">
      <c r="A81" s="1850" t="s">
        <v>2253</v>
      </c>
      <c r="B81" s="1850" t="s">
        <v>16</v>
      </c>
      <c r="C81" s="1850" t="s">
        <v>2509</v>
      </c>
      <c r="D81" s="1850" t="s">
        <v>2510</v>
      </c>
      <c r="E81" s="1850" t="s">
        <v>2511</v>
      </c>
      <c r="F81" s="1850" t="s">
        <v>2446</v>
      </c>
      <c r="G81" s="1850" t="s">
        <v>28</v>
      </c>
      <c r="H81" s="1850" t="s">
        <v>28</v>
      </c>
      <c r="I81" s="1850" t="s">
        <v>814</v>
      </c>
    </row>
    <row customHeight="1" ht="11.25">
      <c r="A82" s="1850" t="s">
        <v>2253</v>
      </c>
      <c r="B82" s="1850" t="s">
        <v>16</v>
      </c>
      <c r="C82" s="1850" t="s">
        <v>2512</v>
      </c>
      <c r="D82" s="1850" t="s">
        <v>2513</v>
      </c>
      <c r="E82" s="1850" t="s">
        <v>2514</v>
      </c>
      <c r="F82" s="1850" t="s">
        <v>2359</v>
      </c>
      <c r="G82" s="1850" t="s">
        <v>28</v>
      </c>
      <c r="H82" s="1850" t="s">
        <v>28</v>
      </c>
      <c r="I82" s="1850" t="s">
        <v>814</v>
      </c>
    </row>
    <row customHeight="1" ht="11.25">
      <c r="A83" s="1850" t="s">
        <v>2253</v>
      </c>
      <c r="B83" s="1850" t="s">
        <v>16</v>
      </c>
      <c r="C83" s="1850" t="s">
        <v>2515</v>
      </c>
      <c r="D83" s="1850" t="s">
        <v>2516</v>
      </c>
      <c r="E83" s="1850" t="s">
        <v>2517</v>
      </c>
      <c r="F83" s="1850" t="s">
        <v>2272</v>
      </c>
      <c r="G83" s="1850" t="s">
        <v>28</v>
      </c>
      <c r="H83" s="1850" t="s">
        <v>28</v>
      </c>
      <c r="I83" s="1850" t="s">
        <v>814</v>
      </c>
    </row>
    <row customHeight="1" ht="11.25">
      <c r="A84" s="1850" t="s">
        <v>2253</v>
      </c>
      <c r="B84" s="1850" t="s">
        <v>16</v>
      </c>
      <c r="C84" s="1850" t="s">
        <v>2518</v>
      </c>
      <c r="D84" s="1850" t="s">
        <v>2519</v>
      </c>
      <c r="E84" s="1850" t="s">
        <v>2520</v>
      </c>
      <c r="F84" s="1850" t="s">
        <v>2304</v>
      </c>
      <c r="G84" s="1850" t="s">
        <v>28</v>
      </c>
      <c r="H84" s="1850" t="s">
        <v>28</v>
      </c>
      <c r="I84" s="1850" t="s">
        <v>814</v>
      </c>
    </row>
    <row customHeight="1" ht="11.25">
      <c r="A85" s="1850" t="s">
        <v>2253</v>
      </c>
      <c r="B85" s="1850" t="s">
        <v>16</v>
      </c>
      <c r="C85" s="1850" t="s">
        <v>2521</v>
      </c>
      <c r="D85" s="1850" t="s">
        <v>2522</v>
      </c>
      <c r="E85" s="1850" t="s">
        <v>2523</v>
      </c>
      <c r="F85" s="1850" t="s">
        <v>2413</v>
      </c>
      <c r="G85" s="1850" t="s">
        <v>28</v>
      </c>
      <c r="H85" s="1850" t="s">
        <v>28</v>
      </c>
      <c r="I85" s="1850" t="s">
        <v>814</v>
      </c>
    </row>
    <row customHeight="1" ht="11.25">
      <c r="A86" s="1850" t="s">
        <v>2253</v>
      </c>
      <c r="B86" s="1850" t="s">
        <v>16</v>
      </c>
      <c r="C86" s="1850" t="s">
        <v>2524</v>
      </c>
      <c r="D86" s="1850" t="s">
        <v>2525</v>
      </c>
      <c r="E86" s="1850" t="s">
        <v>2526</v>
      </c>
      <c r="F86" s="1850" t="s">
        <v>2527</v>
      </c>
      <c r="G86" s="1850" t="s">
        <v>28</v>
      </c>
      <c r="H86" s="1850" t="s">
        <v>28</v>
      </c>
      <c r="I86" s="1850" t="s">
        <v>814</v>
      </c>
    </row>
    <row customHeight="1" ht="11.25">
      <c r="A87" s="1850" t="s">
        <v>2253</v>
      </c>
      <c r="B87" s="1850" t="s">
        <v>16</v>
      </c>
      <c r="C87" s="1850" t="s">
        <v>2528</v>
      </c>
      <c r="D87" s="1850" t="s">
        <v>2529</v>
      </c>
      <c r="E87" s="1850" t="s">
        <v>2530</v>
      </c>
      <c r="F87" s="1850" t="s">
        <v>2446</v>
      </c>
      <c r="G87" s="1850" t="s">
        <v>28</v>
      </c>
      <c r="H87" s="1850" t="s">
        <v>28</v>
      </c>
      <c r="I87" s="1850" t="s">
        <v>814</v>
      </c>
    </row>
    <row customHeight="1" ht="11.25">
      <c r="A88" s="1850" t="s">
        <v>2253</v>
      </c>
      <c r="B88" s="1850" t="s">
        <v>16</v>
      </c>
      <c r="C88" s="1850" t="s">
        <v>2531</v>
      </c>
      <c r="D88" s="1850" t="s">
        <v>2532</v>
      </c>
      <c r="E88" s="1850" t="s">
        <v>2533</v>
      </c>
      <c r="F88" s="1850" t="s">
        <v>2276</v>
      </c>
      <c r="G88" s="1850" t="s">
        <v>28</v>
      </c>
      <c r="H88" s="1850" t="s">
        <v>28</v>
      </c>
      <c r="I88" s="1850" t="s">
        <v>814</v>
      </c>
    </row>
    <row customHeight="1" ht="11.25">
      <c r="A89" s="1850" t="s">
        <v>2253</v>
      </c>
      <c r="B89" s="1850" t="s">
        <v>16</v>
      </c>
      <c r="C89" s="1850" t="s">
        <v>2534</v>
      </c>
      <c r="D89" s="1850" t="s">
        <v>2535</v>
      </c>
      <c r="E89" s="1850" t="s">
        <v>2536</v>
      </c>
      <c r="F89" s="1850" t="s">
        <v>2276</v>
      </c>
      <c r="G89" s="1850" t="s">
        <v>28</v>
      </c>
      <c r="H89" s="1850" t="s">
        <v>28</v>
      </c>
      <c r="I89" s="1850" t="s">
        <v>814</v>
      </c>
    </row>
    <row customHeight="1" ht="11.25">
      <c r="A90" s="1850" t="s">
        <v>2253</v>
      </c>
      <c r="B90" s="1850" t="s">
        <v>16</v>
      </c>
      <c r="C90" s="1850" t="s">
        <v>2537</v>
      </c>
      <c r="D90" s="1850" t="s">
        <v>2538</v>
      </c>
      <c r="E90" s="1850" t="s">
        <v>2539</v>
      </c>
      <c r="F90" s="1850" t="s">
        <v>2276</v>
      </c>
      <c r="G90" s="1850" t="s">
        <v>28</v>
      </c>
      <c r="H90" s="1850" t="s">
        <v>28</v>
      </c>
      <c r="I90" s="1850" t="s">
        <v>814</v>
      </c>
    </row>
    <row customHeight="1" ht="11.25">
      <c r="A91" s="1850" t="s">
        <v>2253</v>
      </c>
      <c r="B91" s="1850" t="s">
        <v>16</v>
      </c>
      <c r="C91" s="1850" t="s">
        <v>2540</v>
      </c>
      <c r="D91" s="1850" t="s">
        <v>2541</v>
      </c>
      <c r="E91" s="1850" t="s">
        <v>2542</v>
      </c>
      <c r="F91" s="1850" t="s">
        <v>2413</v>
      </c>
      <c r="G91" s="1850" t="s">
        <v>28</v>
      </c>
      <c r="H91" s="1850" t="s">
        <v>28</v>
      </c>
      <c r="I91" s="1850" t="s">
        <v>814</v>
      </c>
    </row>
    <row customHeight="1" ht="11.25">
      <c r="A92" s="1850" t="s">
        <v>2253</v>
      </c>
      <c r="B92" s="1850" t="s">
        <v>16</v>
      </c>
      <c r="C92" s="1850" t="s">
        <v>2543</v>
      </c>
      <c r="D92" s="1850" t="s">
        <v>2544</v>
      </c>
      <c r="E92" s="1850" t="s">
        <v>2545</v>
      </c>
      <c r="F92" s="1850" t="s">
        <v>2257</v>
      </c>
      <c r="G92" s="1850" t="s">
        <v>28</v>
      </c>
      <c r="H92" s="1850" t="s">
        <v>28</v>
      </c>
      <c r="I92" s="1850" t="s">
        <v>814</v>
      </c>
    </row>
    <row customHeight="1" ht="11.25">
      <c r="A93" s="1850" t="s">
        <v>2253</v>
      </c>
      <c r="B93" s="1850" t="s">
        <v>16</v>
      </c>
      <c r="C93" s="1850" t="s">
        <v>2546</v>
      </c>
      <c r="D93" s="1850" t="s">
        <v>2547</v>
      </c>
      <c r="E93" s="1850" t="s">
        <v>2548</v>
      </c>
      <c r="F93" s="1850" t="s">
        <v>2315</v>
      </c>
      <c r="G93" s="1850" t="s">
        <v>28</v>
      </c>
      <c r="H93" s="1850" t="s">
        <v>28</v>
      </c>
      <c r="I93" s="1850" t="s">
        <v>814</v>
      </c>
    </row>
    <row customHeight="1" ht="11.25">
      <c r="A94" s="1850" t="s">
        <v>2253</v>
      </c>
      <c r="B94" s="1850" t="s">
        <v>16</v>
      </c>
      <c r="C94" s="1850" t="s">
        <v>2549</v>
      </c>
      <c r="D94" s="1850" t="s">
        <v>2550</v>
      </c>
      <c r="E94" s="1850" t="s">
        <v>2551</v>
      </c>
      <c r="F94" s="1850" t="s">
        <v>2284</v>
      </c>
      <c r="G94" s="1850" t="s">
        <v>28</v>
      </c>
      <c r="H94" s="1850" t="s">
        <v>28</v>
      </c>
      <c r="I94" s="1850" t="s">
        <v>814</v>
      </c>
    </row>
    <row customHeight="1" ht="11.25">
      <c r="A95" s="1850" t="s">
        <v>2253</v>
      </c>
      <c r="B95" s="1850" t="s">
        <v>16</v>
      </c>
      <c r="C95" s="1850" t="s">
        <v>2552</v>
      </c>
      <c r="D95" s="1850" t="s">
        <v>2553</v>
      </c>
      <c r="E95" s="1850" t="s">
        <v>2554</v>
      </c>
      <c r="F95" s="1850" t="s">
        <v>2272</v>
      </c>
      <c r="G95" s="1850" t="s">
        <v>28</v>
      </c>
      <c r="H95" s="1850" t="s">
        <v>28</v>
      </c>
      <c r="I95" s="1850" t="s">
        <v>814</v>
      </c>
    </row>
    <row customHeight="1" ht="11.25">
      <c r="A96" s="1850" t="s">
        <v>2253</v>
      </c>
      <c r="B96" s="1850" t="s">
        <v>16</v>
      </c>
      <c r="C96" s="1850" t="s">
        <v>2555</v>
      </c>
      <c r="D96" s="1850" t="s">
        <v>2556</v>
      </c>
      <c r="E96" s="1850" t="s">
        <v>2557</v>
      </c>
      <c r="F96" s="1850" t="s">
        <v>2413</v>
      </c>
      <c r="G96" s="1850" t="s">
        <v>28</v>
      </c>
      <c r="H96" s="1850" t="s">
        <v>28</v>
      </c>
      <c r="I96" s="1850" t="s">
        <v>814</v>
      </c>
    </row>
    <row customHeight="1" ht="11.25">
      <c r="A97" s="1850" t="s">
        <v>2253</v>
      </c>
      <c r="B97" s="1850" t="s">
        <v>16</v>
      </c>
      <c r="C97" s="1850" t="s">
        <v>2558</v>
      </c>
      <c r="D97" s="1850" t="s">
        <v>2559</v>
      </c>
      <c r="E97" s="1850" t="s">
        <v>2560</v>
      </c>
      <c r="F97" s="1850" t="s">
        <v>2272</v>
      </c>
      <c r="G97" s="1850" t="s">
        <v>28</v>
      </c>
      <c r="H97" s="1850" t="s">
        <v>28</v>
      </c>
      <c r="I97" s="1850" t="s">
        <v>814</v>
      </c>
    </row>
    <row customHeight="1" ht="11.25">
      <c r="A98" s="1850" t="s">
        <v>2253</v>
      </c>
      <c r="B98" s="1850" t="s">
        <v>16</v>
      </c>
      <c r="C98" s="1850" t="s">
        <v>2561</v>
      </c>
      <c r="D98" s="1850" t="s">
        <v>2562</v>
      </c>
      <c r="E98" s="1850" t="s">
        <v>2563</v>
      </c>
      <c r="F98" s="1850" t="s">
        <v>2284</v>
      </c>
      <c r="G98" s="1850" t="s">
        <v>28</v>
      </c>
      <c r="H98" s="1850" t="s">
        <v>28</v>
      </c>
      <c r="I98" s="1850" t="s">
        <v>814</v>
      </c>
    </row>
    <row customHeight="1" ht="11.25">
      <c r="A99" s="1850" t="s">
        <v>2253</v>
      </c>
      <c r="B99" s="1850" t="s">
        <v>16</v>
      </c>
      <c r="C99" s="1850" t="s">
        <v>2564</v>
      </c>
      <c r="D99" s="1850" t="s">
        <v>2565</v>
      </c>
      <c r="E99" s="1850" t="s">
        <v>2566</v>
      </c>
      <c r="F99" s="1850" t="s">
        <v>2284</v>
      </c>
      <c r="G99" s="1850" t="s">
        <v>2567</v>
      </c>
      <c r="H99" s="1850" t="s">
        <v>28</v>
      </c>
      <c r="I99" s="1850" t="s">
        <v>814</v>
      </c>
    </row>
    <row customHeight="1" ht="11.25">
      <c r="A100" s="1850" t="s">
        <v>2253</v>
      </c>
      <c r="B100" s="1850" t="s">
        <v>16</v>
      </c>
      <c r="C100" s="1850" t="s">
        <v>2568</v>
      </c>
      <c r="D100" s="1850" t="s">
        <v>2569</v>
      </c>
      <c r="E100" s="1850" t="s">
        <v>2570</v>
      </c>
      <c r="F100" s="1850" t="s">
        <v>2571</v>
      </c>
      <c r="G100" s="1850" t="s">
        <v>28</v>
      </c>
      <c r="H100" s="1850" t="s">
        <v>28</v>
      </c>
      <c r="I100" s="1850" t="s">
        <v>814</v>
      </c>
    </row>
    <row customHeight="1" ht="11.25">
      <c r="A101" s="1850" t="s">
        <v>2253</v>
      </c>
      <c r="B101" s="1850" t="s">
        <v>16</v>
      </c>
      <c r="C101" s="1850" t="s">
        <v>2572</v>
      </c>
      <c r="D101" s="1850" t="s">
        <v>2573</v>
      </c>
      <c r="E101" s="1850" t="s">
        <v>2574</v>
      </c>
      <c r="F101" s="1850" t="s">
        <v>2575</v>
      </c>
      <c r="G101" s="1850" t="s">
        <v>2576</v>
      </c>
      <c r="H101" s="1850" t="s">
        <v>28</v>
      </c>
      <c r="I101" s="1850" t="s">
        <v>814</v>
      </c>
    </row>
    <row customHeight="1" ht="11.25">
      <c r="A102" s="1850" t="s">
        <v>2253</v>
      </c>
      <c r="B102" s="1850" t="s">
        <v>16</v>
      </c>
      <c r="C102" s="1850" t="s">
        <v>2577</v>
      </c>
      <c r="D102" s="1850" t="s">
        <v>2578</v>
      </c>
      <c r="E102" s="1850" t="s">
        <v>2579</v>
      </c>
      <c r="F102" s="1850" t="s">
        <v>2257</v>
      </c>
      <c r="G102" s="1850" t="s">
        <v>28</v>
      </c>
      <c r="H102" s="1850" t="s">
        <v>28</v>
      </c>
      <c r="I102" s="1850" t="s">
        <v>814</v>
      </c>
    </row>
    <row customHeight="1" ht="11.25">
      <c r="A103" s="1850" t="s">
        <v>2253</v>
      </c>
      <c r="B103" s="1850" t="s">
        <v>16</v>
      </c>
      <c r="C103" s="1850" t="s">
        <v>2580</v>
      </c>
      <c r="D103" s="1850" t="s">
        <v>2581</v>
      </c>
      <c r="E103" s="1850" t="s">
        <v>2582</v>
      </c>
      <c r="F103" s="1850" t="s">
        <v>2276</v>
      </c>
      <c r="G103" s="1850" t="s">
        <v>28</v>
      </c>
      <c r="H103" s="1850" t="s">
        <v>28</v>
      </c>
      <c r="I103" s="1850" t="s">
        <v>814</v>
      </c>
    </row>
    <row customHeight="1" ht="11.25">
      <c r="A104" s="1850" t="s">
        <v>2253</v>
      </c>
      <c r="B104" s="1850" t="s">
        <v>16</v>
      </c>
      <c r="C104" s="1850" t="s">
        <v>2583</v>
      </c>
      <c r="D104" s="1850" t="s">
        <v>2584</v>
      </c>
      <c r="E104" s="1850" t="s">
        <v>2585</v>
      </c>
      <c r="F104" s="1850" t="s">
        <v>2315</v>
      </c>
      <c r="G104" s="1850" t="s">
        <v>28</v>
      </c>
      <c r="H104" s="1850" t="s">
        <v>28</v>
      </c>
      <c r="I104" s="1850" t="s">
        <v>814</v>
      </c>
    </row>
    <row customHeight="1" ht="11.25">
      <c r="A105" s="1850" t="s">
        <v>2253</v>
      </c>
      <c r="B105" s="1850" t="s">
        <v>16</v>
      </c>
      <c r="C105" s="1850" t="s">
        <v>2586</v>
      </c>
      <c r="D105" s="1850" t="s">
        <v>2587</v>
      </c>
      <c r="E105" s="1850" t="s">
        <v>2588</v>
      </c>
      <c r="F105" s="1850" t="s">
        <v>2359</v>
      </c>
      <c r="G105" s="1850" t="s">
        <v>28</v>
      </c>
      <c r="H105" s="1850" t="s">
        <v>28</v>
      </c>
      <c r="I105" s="1850" t="s">
        <v>814</v>
      </c>
    </row>
    <row customHeight="1" ht="11.25">
      <c r="A106" s="1850" t="s">
        <v>2253</v>
      </c>
      <c r="B106" s="1850" t="s">
        <v>16</v>
      </c>
      <c r="C106" s="1850" t="s">
        <v>2589</v>
      </c>
      <c r="D106" s="1850" t="s">
        <v>2590</v>
      </c>
      <c r="E106" s="1850" t="s">
        <v>2591</v>
      </c>
      <c r="F106" s="1850" t="s">
        <v>2592</v>
      </c>
      <c r="G106" s="1850" t="s">
        <v>28</v>
      </c>
      <c r="H106" s="1850" t="s">
        <v>28</v>
      </c>
      <c r="I106" s="1850" t="s">
        <v>814</v>
      </c>
    </row>
    <row customHeight="1" ht="11.25">
      <c r="A107" s="1850" t="s">
        <v>2253</v>
      </c>
      <c r="B107" s="1850" t="s">
        <v>16</v>
      </c>
      <c r="C107" s="1850" t="s">
        <v>2593</v>
      </c>
      <c r="D107" s="1850" t="s">
        <v>2594</v>
      </c>
      <c r="E107" s="1850" t="s">
        <v>2595</v>
      </c>
      <c r="F107" s="1850" t="s">
        <v>2596</v>
      </c>
      <c r="G107" s="1850" t="s">
        <v>28</v>
      </c>
      <c r="H107" s="1850" t="s">
        <v>28</v>
      </c>
      <c r="I107" s="1850" t="s">
        <v>814</v>
      </c>
    </row>
    <row customHeight="1" ht="11.25">
      <c r="A108" s="1850" t="s">
        <v>2253</v>
      </c>
      <c r="B108" s="1850" t="s">
        <v>16</v>
      </c>
      <c r="C108" s="1850" t="s">
        <v>2597</v>
      </c>
      <c r="D108" s="1850" t="s">
        <v>2598</v>
      </c>
      <c r="E108" s="1850" t="s">
        <v>2599</v>
      </c>
      <c r="F108" s="1850" t="s">
        <v>2600</v>
      </c>
      <c r="G108" s="1850" t="s">
        <v>28</v>
      </c>
      <c r="H108" s="1850" t="s">
        <v>28</v>
      </c>
      <c r="I108" s="1850" t="s">
        <v>814</v>
      </c>
    </row>
    <row customHeight="1" ht="11.25">
      <c r="A109" s="1850" t="s">
        <v>2253</v>
      </c>
      <c r="B109" s="1850" t="s">
        <v>16</v>
      </c>
      <c r="C109" s="1850" t="s">
        <v>2601</v>
      </c>
      <c r="D109" s="1850" t="s">
        <v>2602</v>
      </c>
      <c r="E109" s="1850" t="s">
        <v>2603</v>
      </c>
      <c r="F109" s="1850" t="s">
        <v>2413</v>
      </c>
      <c r="G109" s="1850" t="s">
        <v>28</v>
      </c>
      <c r="H109" s="1850" t="s">
        <v>28</v>
      </c>
      <c r="I109" s="1850" t="s">
        <v>814</v>
      </c>
    </row>
    <row customHeight="1" ht="11.25">
      <c r="A110" s="1850" t="s">
        <v>2253</v>
      </c>
      <c r="B110" s="1850" t="s">
        <v>16</v>
      </c>
      <c r="C110" s="1850" t="s">
        <v>2604</v>
      </c>
      <c r="D110" s="1850" t="s">
        <v>2605</v>
      </c>
      <c r="E110" s="1850" t="s">
        <v>2606</v>
      </c>
      <c r="F110" s="1850" t="s">
        <v>2284</v>
      </c>
      <c r="G110" s="1850" t="s">
        <v>28</v>
      </c>
      <c r="H110" s="1850" t="s">
        <v>28</v>
      </c>
      <c r="I110" s="1850" t="s">
        <v>814</v>
      </c>
    </row>
    <row customHeight="1" ht="11.25">
      <c r="A111" s="1850" t="s">
        <v>2253</v>
      </c>
      <c r="B111" s="1850" t="s">
        <v>16</v>
      </c>
      <c r="C111" s="1850" t="s">
        <v>2607</v>
      </c>
      <c r="D111" s="1850" t="s">
        <v>2608</v>
      </c>
      <c r="E111" s="1850" t="s">
        <v>2609</v>
      </c>
      <c r="F111" s="1850" t="s">
        <v>2272</v>
      </c>
      <c r="G111" s="1850" t="s">
        <v>28</v>
      </c>
      <c r="H111" s="1850" t="s">
        <v>28</v>
      </c>
      <c r="I111" s="1850" t="s">
        <v>814</v>
      </c>
    </row>
    <row customHeight="1" ht="11.25">
      <c r="A112" s="1850" t="s">
        <v>2253</v>
      </c>
      <c r="B112" s="1850" t="s">
        <v>16</v>
      </c>
      <c r="C112" s="1850" t="s">
        <v>2610</v>
      </c>
      <c r="D112" s="1850" t="s">
        <v>2611</v>
      </c>
      <c r="E112" s="1850" t="s">
        <v>2612</v>
      </c>
      <c r="F112" s="1850" t="s">
        <v>2276</v>
      </c>
      <c r="G112" s="1850" t="s">
        <v>28</v>
      </c>
      <c r="H112" s="1850" t="s">
        <v>28</v>
      </c>
      <c r="I112" s="1850" t="s">
        <v>814</v>
      </c>
    </row>
    <row customHeight="1" ht="11.25">
      <c r="A113" s="1850" t="s">
        <v>2253</v>
      </c>
      <c r="B113" s="1850" t="s">
        <v>16</v>
      </c>
      <c r="C113" s="1850" t="s">
        <v>2613</v>
      </c>
      <c r="D113" s="1850" t="s">
        <v>2614</v>
      </c>
      <c r="E113" s="1850" t="s">
        <v>2615</v>
      </c>
      <c r="F113" s="1850" t="s">
        <v>2276</v>
      </c>
      <c r="G113" s="1850" t="s">
        <v>28</v>
      </c>
      <c r="H113" s="1850" t="s">
        <v>28</v>
      </c>
      <c r="I113" s="1850" t="s">
        <v>814</v>
      </c>
    </row>
    <row customHeight="1" ht="11.25">
      <c r="A114" s="1850" t="s">
        <v>2253</v>
      </c>
      <c r="B114" s="1850" t="s">
        <v>16</v>
      </c>
      <c r="C114" s="1850" t="s">
        <v>2616</v>
      </c>
      <c r="D114" s="1850" t="s">
        <v>2617</v>
      </c>
      <c r="E114" s="1850" t="s">
        <v>2618</v>
      </c>
      <c r="F114" s="1850" t="s">
        <v>2300</v>
      </c>
      <c r="G114" s="1850" t="s">
        <v>28</v>
      </c>
      <c r="H114" s="1850" t="s">
        <v>28</v>
      </c>
      <c r="I114" s="1850" t="s">
        <v>814</v>
      </c>
    </row>
    <row customHeight="1" ht="11.25">
      <c r="A115" s="1850" t="s">
        <v>2253</v>
      </c>
      <c r="B115" s="1850" t="s">
        <v>16</v>
      </c>
      <c r="C115" s="1850" t="s">
        <v>2619</v>
      </c>
      <c r="D115" s="1850" t="s">
        <v>2620</v>
      </c>
      <c r="E115" s="1850" t="s">
        <v>2621</v>
      </c>
      <c r="F115" s="1850" t="s">
        <v>2272</v>
      </c>
      <c r="G115" s="1850" t="s">
        <v>28</v>
      </c>
      <c r="H115" s="1850" t="s">
        <v>28</v>
      </c>
      <c r="I115" s="1850" t="s">
        <v>814</v>
      </c>
    </row>
    <row customHeight="1" ht="11.25">
      <c r="A116" s="1850" t="s">
        <v>2253</v>
      </c>
      <c r="B116" s="1850" t="s">
        <v>16</v>
      </c>
      <c r="C116" s="1850" t="s">
        <v>2622</v>
      </c>
      <c r="D116" s="1850" t="s">
        <v>2623</v>
      </c>
      <c r="E116" s="1850" t="s">
        <v>2624</v>
      </c>
      <c r="F116" s="1850" t="s">
        <v>2257</v>
      </c>
      <c r="G116" s="1850" t="s">
        <v>28</v>
      </c>
      <c r="H116" s="1850" t="s">
        <v>28</v>
      </c>
      <c r="I116" s="1850" t="s">
        <v>814</v>
      </c>
    </row>
    <row customHeight="1" ht="11.25">
      <c r="A117" s="1850" t="s">
        <v>2253</v>
      </c>
      <c r="B117" s="1850" t="s">
        <v>16</v>
      </c>
      <c r="C117" s="1850" t="s">
        <v>2625</v>
      </c>
      <c r="D117" s="1850" t="s">
        <v>2626</v>
      </c>
      <c r="E117" s="1850" t="s">
        <v>2627</v>
      </c>
      <c r="F117" s="1850" t="s">
        <v>2284</v>
      </c>
      <c r="G117" s="1850" t="s">
        <v>28</v>
      </c>
      <c r="H117" s="1850" t="s">
        <v>28</v>
      </c>
      <c r="I117" s="1850" t="s">
        <v>814</v>
      </c>
    </row>
    <row customHeight="1" ht="11.25">
      <c r="A118" s="1850" t="s">
        <v>2253</v>
      </c>
      <c r="B118" s="1850" t="s">
        <v>16</v>
      </c>
      <c r="C118" s="1850" t="s">
        <v>2628</v>
      </c>
      <c r="D118" s="1850" t="s">
        <v>2629</v>
      </c>
      <c r="E118" s="1850" t="s">
        <v>2630</v>
      </c>
      <c r="F118" s="1850" t="s">
        <v>2276</v>
      </c>
      <c r="G118" s="1850" t="s">
        <v>28</v>
      </c>
      <c r="H118" s="1850" t="s">
        <v>28</v>
      </c>
      <c r="I118" s="1850" t="s">
        <v>814</v>
      </c>
    </row>
    <row customHeight="1" ht="11.25">
      <c r="A119" s="1850" t="s">
        <v>2253</v>
      </c>
      <c r="B119" s="1850" t="s">
        <v>16</v>
      </c>
      <c r="C119" s="1850" t="s">
        <v>2631</v>
      </c>
      <c r="D119" s="1850" t="s">
        <v>2632</v>
      </c>
      <c r="E119" s="1850" t="s">
        <v>2633</v>
      </c>
      <c r="F119" s="1850" t="s">
        <v>2276</v>
      </c>
      <c r="G119" s="1850" t="s">
        <v>28</v>
      </c>
      <c r="H119" s="1850" t="s">
        <v>28</v>
      </c>
      <c r="I119" s="1850" t="s">
        <v>814</v>
      </c>
    </row>
    <row customHeight="1" ht="11.25">
      <c r="A120" s="1850" t="s">
        <v>2253</v>
      </c>
      <c r="B120" s="1850" t="s">
        <v>16</v>
      </c>
      <c r="C120" s="1850" t="s">
        <v>2634</v>
      </c>
      <c r="D120" s="1850" t="s">
        <v>2635</v>
      </c>
      <c r="E120" s="1850" t="s">
        <v>2636</v>
      </c>
      <c r="F120" s="1850" t="s">
        <v>2284</v>
      </c>
      <c r="G120" s="1850" t="s">
        <v>28</v>
      </c>
      <c r="H120" s="1850" t="s">
        <v>28</v>
      </c>
      <c r="I120" s="1850" t="s">
        <v>814</v>
      </c>
    </row>
    <row customHeight="1" ht="11.25">
      <c r="A121" s="1850" t="s">
        <v>2253</v>
      </c>
      <c r="B121" s="1850" t="s">
        <v>16</v>
      </c>
      <c r="C121" s="1850" t="s">
        <v>2637</v>
      </c>
      <c r="D121" s="1850" t="s">
        <v>2638</v>
      </c>
      <c r="E121" s="1850" t="s">
        <v>2639</v>
      </c>
      <c r="F121" s="1850" t="s">
        <v>2446</v>
      </c>
      <c r="G121" s="1850" t="s">
        <v>28</v>
      </c>
      <c r="H121" s="1850" t="s">
        <v>28</v>
      </c>
      <c r="I121" s="1850" t="s">
        <v>814</v>
      </c>
    </row>
    <row customHeight="1" ht="11.25">
      <c r="A122" s="1850" t="s">
        <v>2253</v>
      </c>
      <c r="B122" s="1850" t="s">
        <v>16</v>
      </c>
      <c r="C122" s="1850" t="s">
        <v>2640</v>
      </c>
      <c r="D122" s="1850" t="s">
        <v>2641</v>
      </c>
      <c r="E122" s="1850" t="s">
        <v>2642</v>
      </c>
      <c r="F122" s="1850" t="s">
        <v>2284</v>
      </c>
      <c r="G122" s="1850" t="s">
        <v>28</v>
      </c>
      <c r="H122" s="1850" t="s">
        <v>28</v>
      </c>
      <c r="I122" s="1850" t="s">
        <v>814</v>
      </c>
    </row>
    <row customHeight="1" ht="11.25">
      <c r="A123" s="1850" t="s">
        <v>2253</v>
      </c>
      <c r="B123" s="1850" t="s">
        <v>16</v>
      </c>
      <c r="C123" s="1850" t="s">
        <v>2643</v>
      </c>
      <c r="D123" s="1850" t="s">
        <v>2644</v>
      </c>
      <c r="E123" s="1850" t="s">
        <v>2645</v>
      </c>
      <c r="F123" s="1850" t="s">
        <v>2315</v>
      </c>
      <c r="G123" s="1850" t="s">
        <v>28</v>
      </c>
      <c r="H123" s="1850" t="s">
        <v>28</v>
      </c>
      <c r="I123" s="1850" t="s">
        <v>814</v>
      </c>
    </row>
    <row customHeight="1" ht="11.25">
      <c r="A124" s="1850" t="s">
        <v>2253</v>
      </c>
      <c r="B124" s="1850" t="s">
        <v>16</v>
      </c>
      <c r="C124" s="1850" t="s">
        <v>2646</v>
      </c>
      <c r="D124" s="1850" t="s">
        <v>2647</v>
      </c>
      <c r="E124" s="1850" t="s">
        <v>2648</v>
      </c>
      <c r="F124" s="1850" t="s">
        <v>2276</v>
      </c>
      <c r="G124" s="1850" t="s">
        <v>28</v>
      </c>
      <c r="H124" s="1850" t="s">
        <v>28</v>
      </c>
      <c r="I124" s="1850" t="s">
        <v>814</v>
      </c>
    </row>
    <row customHeight="1" ht="11.25">
      <c r="A125" s="1850" t="s">
        <v>2253</v>
      </c>
      <c r="B125" s="1850" t="s">
        <v>16</v>
      </c>
      <c r="C125" s="1850" t="s">
        <v>2649</v>
      </c>
      <c r="D125" s="1850" t="s">
        <v>2650</v>
      </c>
      <c r="E125" s="1850" t="s">
        <v>2651</v>
      </c>
      <c r="F125" s="1850" t="s">
        <v>2300</v>
      </c>
      <c r="G125" s="1850" t="s">
        <v>28</v>
      </c>
      <c r="H125" s="1850" t="s">
        <v>28</v>
      </c>
      <c r="I125" s="1850" t="s">
        <v>814</v>
      </c>
    </row>
    <row customHeight="1" ht="11.25">
      <c r="A126" s="1850" t="s">
        <v>2253</v>
      </c>
      <c r="B126" s="1850" t="s">
        <v>16</v>
      </c>
      <c r="C126" s="1850" t="s">
        <v>2652</v>
      </c>
      <c r="D126" s="1850" t="s">
        <v>2653</v>
      </c>
      <c r="E126" s="1850" t="s">
        <v>2654</v>
      </c>
      <c r="F126" s="1850" t="s">
        <v>2300</v>
      </c>
      <c r="G126" s="1850" t="s">
        <v>28</v>
      </c>
      <c r="H126" s="1850" t="s">
        <v>28</v>
      </c>
      <c r="I126" s="1850" t="s">
        <v>814</v>
      </c>
    </row>
    <row customHeight="1" ht="11.25">
      <c r="A127" s="1850" t="s">
        <v>2253</v>
      </c>
      <c r="B127" s="1850" t="s">
        <v>16</v>
      </c>
      <c r="C127" s="1850" t="s">
        <v>2655</v>
      </c>
      <c r="D127" s="1850" t="s">
        <v>2656</v>
      </c>
      <c r="E127" s="1850" t="s">
        <v>2657</v>
      </c>
      <c r="F127" s="1850" t="s">
        <v>2446</v>
      </c>
      <c r="G127" s="1850" t="s">
        <v>28</v>
      </c>
      <c r="H127" s="1850" t="s">
        <v>28</v>
      </c>
      <c r="I127" s="1850" t="s">
        <v>814</v>
      </c>
    </row>
    <row customHeight="1" ht="11.25">
      <c r="A128" s="1850" t="s">
        <v>2253</v>
      </c>
      <c r="B128" s="1850" t="s">
        <v>16</v>
      </c>
      <c r="C128" s="1850" t="s">
        <v>2658</v>
      </c>
      <c r="D128" s="1850" t="s">
        <v>2659</v>
      </c>
      <c r="E128" s="1850" t="s">
        <v>2660</v>
      </c>
      <c r="F128" s="1850" t="s">
        <v>2284</v>
      </c>
      <c r="G128" s="1850" t="s">
        <v>28</v>
      </c>
      <c r="H128" s="1850" t="s">
        <v>28</v>
      </c>
      <c r="I128" s="1850" t="s">
        <v>814</v>
      </c>
    </row>
    <row customHeight="1" ht="11.25">
      <c r="A129" s="1850" t="s">
        <v>2253</v>
      </c>
      <c r="B129" s="1850" t="s">
        <v>16</v>
      </c>
      <c r="C129" s="1850" t="s">
        <v>2661</v>
      </c>
      <c r="D129" s="1850" t="s">
        <v>2662</v>
      </c>
      <c r="E129" s="1850" t="s">
        <v>2663</v>
      </c>
      <c r="F129" s="1850" t="s">
        <v>2446</v>
      </c>
      <c r="G129" s="1850" t="s">
        <v>28</v>
      </c>
      <c r="H129" s="1850" t="s">
        <v>28</v>
      </c>
      <c r="I129" s="1850" t="s">
        <v>814</v>
      </c>
    </row>
    <row customHeight="1" ht="11.25">
      <c r="A130" s="1850" t="s">
        <v>2253</v>
      </c>
      <c r="B130" s="1850" t="s">
        <v>16</v>
      </c>
      <c r="C130" s="1850" t="s">
        <v>2664</v>
      </c>
      <c r="D130" s="1850" t="s">
        <v>2665</v>
      </c>
      <c r="E130" s="1850" t="s">
        <v>2666</v>
      </c>
      <c r="F130" s="1850" t="s">
        <v>2257</v>
      </c>
      <c r="G130" s="1850" t="s">
        <v>28</v>
      </c>
      <c r="H130" s="1850" t="s">
        <v>28</v>
      </c>
      <c r="I130" s="1850" t="s">
        <v>814</v>
      </c>
    </row>
    <row customHeight="1" ht="11.25">
      <c r="A131" s="1850" t="s">
        <v>2253</v>
      </c>
      <c r="B131" s="1850" t="s">
        <v>16</v>
      </c>
      <c r="C131" s="1850" t="s">
        <v>2667</v>
      </c>
      <c r="D131" s="1850" t="s">
        <v>2668</v>
      </c>
      <c r="E131" s="1850" t="s">
        <v>2669</v>
      </c>
      <c r="F131" s="1850" t="s">
        <v>2446</v>
      </c>
      <c r="G131" s="1850" t="s">
        <v>28</v>
      </c>
      <c r="H131" s="1850" t="s">
        <v>28</v>
      </c>
      <c r="I131" s="1850" t="s">
        <v>814</v>
      </c>
    </row>
    <row customHeight="1" ht="11.25">
      <c r="A132" s="1850" t="s">
        <v>2253</v>
      </c>
      <c r="B132" s="1850" t="s">
        <v>16</v>
      </c>
      <c r="C132" s="1850" t="s">
        <v>2670</v>
      </c>
      <c r="D132" s="1850" t="s">
        <v>2671</v>
      </c>
      <c r="E132" s="1850" t="s">
        <v>2672</v>
      </c>
      <c r="F132" s="1850" t="s">
        <v>2284</v>
      </c>
      <c r="G132" s="1850" t="s">
        <v>28</v>
      </c>
      <c r="H132" s="1850" t="s">
        <v>28</v>
      </c>
      <c r="I132" s="1850" t="s">
        <v>814</v>
      </c>
    </row>
    <row customHeight="1" ht="11.25">
      <c r="A133" s="1850" t="s">
        <v>2253</v>
      </c>
      <c r="B133" s="1850" t="s">
        <v>16</v>
      </c>
      <c r="C133" s="1850" t="s">
        <v>2673</v>
      </c>
      <c r="D133" s="1850" t="s">
        <v>2674</v>
      </c>
      <c r="E133" s="1850" t="s">
        <v>2675</v>
      </c>
      <c r="F133" s="1850" t="s">
        <v>2676</v>
      </c>
      <c r="G133" s="1850" t="s">
        <v>28</v>
      </c>
      <c r="H133" s="1850" t="s">
        <v>28</v>
      </c>
      <c r="I133" s="1850" t="s">
        <v>814</v>
      </c>
    </row>
    <row customHeight="1" ht="11.25">
      <c r="A134" s="1850" t="s">
        <v>2253</v>
      </c>
      <c r="B134" s="1850" t="s">
        <v>16</v>
      </c>
      <c r="C134" s="1850" t="s">
        <v>2677</v>
      </c>
      <c r="D134" s="1850" t="s">
        <v>2678</v>
      </c>
      <c r="E134" s="1850" t="s">
        <v>2679</v>
      </c>
      <c r="F134" s="1850" t="s">
        <v>2315</v>
      </c>
      <c r="G134" s="1850" t="s">
        <v>28</v>
      </c>
      <c r="H134" s="1850" t="s">
        <v>28</v>
      </c>
      <c r="I134" s="1850" t="s">
        <v>814</v>
      </c>
    </row>
    <row customHeight="1" ht="11.25">
      <c r="A135" s="1850" t="s">
        <v>2253</v>
      </c>
      <c r="B135" s="1850" t="s">
        <v>16</v>
      </c>
      <c r="C135" s="1850" t="s">
        <v>2680</v>
      </c>
      <c r="D135" s="1850" t="s">
        <v>2681</v>
      </c>
      <c r="E135" s="1850" t="s">
        <v>2682</v>
      </c>
      <c r="F135" s="1850" t="s">
        <v>2683</v>
      </c>
      <c r="G135" s="1850" t="s">
        <v>28</v>
      </c>
      <c r="H135" s="1850" t="s">
        <v>28</v>
      </c>
      <c r="I135" s="1850" t="s">
        <v>814</v>
      </c>
    </row>
    <row customHeight="1" ht="11.25">
      <c r="A136" s="1850" t="s">
        <v>2253</v>
      </c>
      <c r="B136" s="1850" t="s">
        <v>16</v>
      </c>
      <c r="C136" s="1850" t="s">
        <v>2684</v>
      </c>
      <c r="D136" s="1850" t="s">
        <v>2685</v>
      </c>
      <c r="E136" s="1850" t="s">
        <v>2686</v>
      </c>
      <c r="F136" s="1850" t="s">
        <v>2284</v>
      </c>
      <c r="G136" s="1850" t="s">
        <v>28</v>
      </c>
      <c r="H136" s="1850" t="s">
        <v>28</v>
      </c>
      <c r="I136" s="1850" t="s">
        <v>814</v>
      </c>
    </row>
    <row customHeight="1" ht="11.25">
      <c r="A137" s="1850" t="s">
        <v>2253</v>
      </c>
      <c r="B137" s="1850" t="s">
        <v>16</v>
      </c>
      <c r="C137" s="1850" t="s">
        <v>2687</v>
      </c>
      <c r="D137" s="1850" t="s">
        <v>2688</v>
      </c>
      <c r="E137" s="1850" t="s">
        <v>2689</v>
      </c>
      <c r="F137" s="1850" t="s">
        <v>2446</v>
      </c>
      <c r="G137" s="1850" t="s">
        <v>28</v>
      </c>
      <c r="H137" s="1850" t="s">
        <v>28</v>
      </c>
      <c r="I137" s="1850" t="s">
        <v>814</v>
      </c>
    </row>
    <row customHeight="1" ht="11.25">
      <c r="A138" s="1850" t="s">
        <v>2253</v>
      </c>
      <c r="B138" s="1850" t="s">
        <v>16</v>
      </c>
      <c r="C138" s="1850" t="s">
        <v>2690</v>
      </c>
      <c r="D138" s="1850" t="s">
        <v>2691</v>
      </c>
      <c r="E138" s="1850" t="s">
        <v>2692</v>
      </c>
      <c r="F138" s="1850" t="s">
        <v>2276</v>
      </c>
      <c r="G138" s="1850" t="s">
        <v>28</v>
      </c>
      <c r="H138" s="1850" t="s">
        <v>28</v>
      </c>
      <c r="I138" s="1850" t="s">
        <v>814</v>
      </c>
    </row>
    <row customHeight="1" ht="11.25">
      <c r="A139" s="1850" t="s">
        <v>2253</v>
      </c>
      <c r="B139" s="1850" t="s">
        <v>16</v>
      </c>
      <c r="C139" s="1850" t="s">
        <v>2693</v>
      </c>
      <c r="D139" s="1850" t="s">
        <v>2694</v>
      </c>
      <c r="E139" s="1850" t="s">
        <v>2695</v>
      </c>
      <c r="F139" s="1850" t="s">
        <v>2272</v>
      </c>
      <c r="G139" s="1850" t="s">
        <v>28</v>
      </c>
      <c r="H139" s="1850" t="s">
        <v>28</v>
      </c>
      <c r="I139" s="1850" t="s">
        <v>814</v>
      </c>
    </row>
    <row customHeight="1" ht="11.25">
      <c r="A140" s="1850" t="s">
        <v>2253</v>
      </c>
      <c r="B140" s="1850" t="s">
        <v>16</v>
      </c>
      <c r="C140" s="1850" t="s">
        <v>2696</v>
      </c>
      <c r="D140" s="1850" t="s">
        <v>2697</v>
      </c>
      <c r="E140" s="1850" t="s">
        <v>2698</v>
      </c>
      <c r="F140" s="1850" t="s">
        <v>2413</v>
      </c>
      <c r="G140" s="1850" t="s">
        <v>28</v>
      </c>
      <c r="H140" s="1850" t="s">
        <v>28</v>
      </c>
      <c r="I140" s="1850" t="s">
        <v>814</v>
      </c>
    </row>
    <row customHeight="1" ht="11.25">
      <c r="A141" s="1850" t="s">
        <v>2253</v>
      </c>
      <c r="B141" s="1850" t="s">
        <v>16</v>
      </c>
      <c r="C141" s="1850" t="s">
        <v>2699</v>
      </c>
      <c r="D141" s="1850" t="s">
        <v>2700</v>
      </c>
      <c r="E141" s="1850" t="s">
        <v>2701</v>
      </c>
      <c r="F141" s="1850" t="s">
        <v>2359</v>
      </c>
      <c r="G141" s="1850" t="s">
        <v>28</v>
      </c>
      <c r="H141" s="1850" t="s">
        <v>28</v>
      </c>
      <c r="I141" s="1850" t="s">
        <v>814</v>
      </c>
    </row>
    <row customHeight="1" ht="11.25">
      <c r="A142" s="1850" t="s">
        <v>2253</v>
      </c>
      <c r="B142" s="1850" t="s">
        <v>16</v>
      </c>
      <c r="C142" s="1850" t="s">
        <v>2702</v>
      </c>
      <c r="D142" s="1850" t="s">
        <v>2703</v>
      </c>
      <c r="E142" s="1850" t="s">
        <v>2704</v>
      </c>
      <c r="F142" s="1850" t="s">
        <v>2446</v>
      </c>
      <c r="G142" s="1850" t="s">
        <v>28</v>
      </c>
      <c r="H142" s="1850" t="s">
        <v>28</v>
      </c>
      <c r="I142" s="1850" t="s">
        <v>814</v>
      </c>
    </row>
    <row customHeight="1" ht="11.25">
      <c r="A143" s="1850" t="s">
        <v>2253</v>
      </c>
      <c r="B143" s="1850" t="s">
        <v>16</v>
      </c>
      <c r="C143" s="1850" t="s">
        <v>2705</v>
      </c>
      <c r="D143" s="1850" t="s">
        <v>2706</v>
      </c>
      <c r="E143" s="1850" t="s">
        <v>2707</v>
      </c>
      <c r="F143" s="1850" t="s">
        <v>2284</v>
      </c>
      <c r="G143" s="1850" t="s">
        <v>28</v>
      </c>
      <c r="H143" s="1850" t="s">
        <v>28</v>
      </c>
      <c r="I143" s="1850" t="s">
        <v>814</v>
      </c>
    </row>
    <row customHeight="1" ht="11.25">
      <c r="A144" s="1850" t="s">
        <v>2253</v>
      </c>
      <c r="B144" s="1850" t="s">
        <v>16</v>
      </c>
      <c r="C144" s="1850" t="s">
        <v>2708</v>
      </c>
      <c r="D144" s="1850" t="s">
        <v>2709</v>
      </c>
      <c r="E144" s="1850" t="s">
        <v>2710</v>
      </c>
      <c r="F144" s="1850" t="s">
        <v>2359</v>
      </c>
      <c r="G144" s="1850" t="s">
        <v>28</v>
      </c>
      <c r="H144" s="1850" t="s">
        <v>28</v>
      </c>
      <c r="I144" s="1850" t="s">
        <v>814</v>
      </c>
    </row>
    <row customHeight="1" ht="11.25">
      <c r="A145" s="1850" t="s">
        <v>2253</v>
      </c>
      <c r="B145" s="1850" t="s">
        <v>16</v>
      </c>
      <c r="C145" s="1850" t="s">
        <v>2711</v>
      </c>
      <c r="D145" s="1850" t="s">
        <v>2712</v>
      </c>
      <c r="E145" s="1850" t="s">
        <v>2713</v>
      </c>
      <c r="F145" s="1850" t="s">
        <v>2359</v>
      </c>
      <c r="G145" s="1850" t="s">
        <v>28</v>
      </c>
      <c r="H145" s="1850" t="s">
        <v>28</v>
      </c>
      <c r="I145" s="1850" t="s">
        <v>814</v>
      </c>
    </row>
    <row customHeight="1" ht="11.25">
      <c r="A146" s="1850" t="s">
        <v>2253</v>
      </c>
      <c r="B146" s="1850" t="s">
        <v>16</v>
      </c>
      <c r="C146" s="1850" t="s">
        <v>2714</v>
      </c>
      <c r="D146" s="1850" t="s">
        <v>2715</v>
      </c>
      <c r="E146" s="1850" t="s">
        <v>2716</v>
      </c>
      <c r="F146" s="1850" t="s">
        <v>2413</v>
      </c>
      <c r="G146" s="1850" t="s">
        <v>28</v>
      </c>
      <c r="H146" s="1850" t="s">
        <v>28</v>
      </c>
      <c r="I146" s="1850" t="s">
        <v>814</v>
      </c>
    </row>
    <row customHeight="1" ht="11.25">
      <c r="A147" s="1850" t="s">
        <v>2253</v>
      </c>
      <c r="B147" s="1850" t="s">
        <v>16</v>
      </c>
      <c r="C147" s="1850" t="s">
        <v>2717</v>
      </c>
      <c r="D147" s="1850" t="s">
        <v>2718</v>
      </c>
      <c r="E147" s="1850" t="s">
        <v>2719</v>
      </c>
      <c r="F147" s="1850" t="s">
        <v>2257</v>
      </c>
      <c r="G147" s="1850" t="s">
        <v>28</v>
      </c>
      <c r="H147" s="1850" t="s">
        <v>28</v>
      </c>
      <c r="I147" s="1850" t="s">
        <v>814</v>
      </c>
    </row>
    <row customHeight="1" ht="11.25">
      <c r="A148" s="1850" t="s">
        <v>2253</v>
      </c>
      <c r="B148" s="1850" t="s">
        <v>16</v>
      </c>
      <c r="C148" s="1850" t="s">
        <v>2720</v>
      </c>
      <c r="D148" s="1850" t="s">
        <v>2721</v>
      </c>
      <c r="E148" s="1850" t="s">
        <v>2722</v>
      </c>
      <c r="F148" s="1850" t="s">
        <v>2284</v>
      </c>
      <c r="G148" s="1850" t="s">
        <v>28</v>
      </c>
      <c r="H148" s="1850" t="s">
        <v>28</v>
      </c>
      <c r="I148" s="1850" t="s">
        <v>814</v>
      </c>
    </row>
    <row customHeight="1" ht="11.25">
      <c r="A149" s="1850" t="s">
        <v>2253</v>
      </c>
      <c r="B149" s="1850" t="s">
        <v>16</v>
      </c>
      <c r="C149" s="1850" t="s">
        <v>2723</v>
      </c>
      <c r="D149" s="1850" t="s">
        <v>2724</v>
      </c>
      <c r="E149" s="1850" t="s">
        <v>2725</v>
      </c>
      <c r="F149" s="1850" t="s">
        <v>2446</v>
      </c>
      <c r="G149" s="1850" t="s">
        <v>28</v>
      </c>
      <c r="H149" s="1850" t="s">
        <v>28</v>
      </c>
      <c r="I149" s="1850" t="s">
        <v>814</v>
      </c>
    </row>
    <row customHeight="1" ht="11.25">
      <c r="A150" s="1850" t="s">
        <v>2253</v>
      </c>
      <c r="B150" s="1850" t="s">
        <v>16</v>
      </c>
      <c r="C150" s="1850" t="s">
        <v>2726</v>
      </c>
      <c r="D150" s="1850" t="s">
        <v>2727</v>
      </c>
      <c r="E150" s="1850" t="s">
        <v>2728</v>
      </c>
      <c r="F150" s="1850" t="s">
        <v>2359</v>
      </c>
      <c r="G150" s="1850" t="s">
        <v>28</v>
      </c>
      <c r="H150" s="1850" t="s">
        <v>28</v>
      </c>
      <c r="I150" s="1850" t="s">
        <v>814</v>
      </c>
    </row>
    <row customHeight="1" ht="11.25">
      <c r="A151" s="1850" t="s">
        <v>2253</v>
      </c>
      <c r="B151" s="1850" t="s">
        <v>16</v>
      </c>
      <c r="C151" s="1850" t="s">
        <v>2729</v>
      </c>
      <c r="D151" s="1850" t="s">
        <v>2730</v>
      </c>
      <c r="E151" s="1850" t="s">
        <v>2731</v>
      </c>
      <c r="F151" s="1850" t="s">
        <v>2272</v>
      </c>
      <c r="G151" s="1850" t="s">
        <v>28</v>
      </c>
      <c r="H151" s="1850" t="s">
        <v>28</v>
      </c>
      <c r="I151" s="1850" t="s">
        <v>814</v>
      </c>
    </row>
    <row customHeight="1" ht="11.25">
      <c r="A152" s="1850" t="s">
        <v>2253</v>
      </c>
      <c r="B152" s="1850" t="s">
        <v>16</v>
      </c>
      <c r="C152" s="1850" t="s">
        <v>2732</v>
      </c>
      <c r="D152" s="1850" t="s">
        <v>2733</v>
      </c>
      <c r="E152" s="1850" t="s">
        <v>2734</v>
      </c>
      <c r="F152" s="1850" t="s">
        <v>2284</v>
      </c>
      <c r="G152" s="1850" t="s">
        <v>28</v>
      </c>
      <c r="H152" s="1850" t="s">
        <v>28</v>
      </c>
      <c r="I152" s="1850" t="s">
        <v>814</v>
      </c>
    </row>
    <row customHeight="1" ht="11.25">
      <c r="A153" s="1850" t="s">
        <v>2253</v>
      </c>
      <c r="B153" s="1850" t="s">
        <v>16</v>
      </c>
      <c r="C153" s="1850" t="s">
        <v>2735</v>
      </c>
      <c r="D153" s="1850" t="s">
        <v>2736</v>
      </c>
      <c r="E153" s="1850" t="s">
        <v>2737</v>
      </c>
      <c r="F153" s="1850" t="s">
        <v>2284</v>
      </c>
      <c r="G153" s="1850" t="s">
        <v>28</v>
      </c>
      <c r="H153" s="1850" t="s">
        <v>28</v>
      </c>
      <c r="I153" s="1850" t="s">
        <v>814</v>
      </c>
    </row>
    <row customHeight="1" ht="11.25">
      <c r="A154" s="1850" t="s">
        <v>2253</v>
      </c>
      <c r="B154" s="1850" t="s">
        <v>16</v>
      </c>
      <c r="C154" s="1850" t="s">
        <v>2738</v>
      </c>
      <c r="D154" s="1850" t="s">
        <v>2739</v>
      </c>
      <c r="E154" s="1850" t="s">
        <v>2740</v>
      </c>
      <c r="F154" s="1850" t="s">
        <v>2257</v>
      </c>
      <c r="G154" s="1850" t="s">
        <v>2741</v>
      </c>
      <c r="H154" s="1850" t="s">
        <v>28</v>
      </c>
      <c r="I154" s="1850" t="s">
        <v>814</v>
      </c>
    </row>
    <row customHeight="1" ht="11.25">
      <c r="A155" s="1850" t="s">
        <v>2253</v>
      </c>
      <c r="B155" s="1850" t="s">
        <v>16</v>
      </c>
      <c r="C155" s="1850" t="s">
        <v>2742</v>
      </c>
      <c r="D155" s="1850" t="s">
        <v>2743</v>
      </c>
      <c r="E155" s="1850" t="s">
        <v>2744</v>
      </c>
      <c r="F155" s="1850" t="s">
        <v>2272</v>
      </c>
      <c r="G155" s="1850" t="s">
        <v>28</v>
      </c>
      <c r="H155" s="1850" t="s">
        <v>28</v>
      </c>
      <c r="I155" s="1850" t="s">
        <v>814</v>
      </c>
    </row>
    <row customHeight="1" ht="11.25">
      <c r="A156" s="1850" t="s">
        <v>2253</v>
      </c>
      <c r="B156" s="1850" t="s">
        <v>16</v>
      </c>
      <c r="C156" s="1850" t="s">
        <v>2745</v>
      </c>
      <c r="D156" s="1850" t="s">
        <v>2746</v>
      </c>
      <c r="E156" s="1850" t="s">
        <v>2747</v>
      </c>
      <c r="F156" s="1850" t="s">
        <v>2748</v>
      </c>
      <c r="G156" s="1850" t="s">
        <v>28</v>
      </c>
      <c r="H156" s="1850" t="s">
        <v>28</v>
      </c>
      <c r="I156" s="1850" t="s">
        <v>814</v>
      </c>
    </row>
    <row customHeight="1" ht="11.25">
      <c r="A157" s="1850" t="s">
        <v>2253</v>
      </c>
      <c r="B157" s="1850" t="s">
        <v>16</v>
      </c>
      <c r="C157" s="1850" t="s">
        <v>2749</v>
      </c>
      <c r="D157" s="1850" t="s">
        <v>2750</v>
      </c>
      <c r="E157" s="1850" t="s">
        <v>2751</v>
      </c>
      <c r="F157" s="1850" t="s">
        <v>2257</v>
      </c>
      <c r="G157" s="1850" t="s">
        <v>2752</v>
      </c>
      <c r="H157" s="1850" t="s">
        <v>28</v>
      </c>
      <c r="I157" s="1850" t="s">
        <v>814</v>
      </c>
    </row>
    <row customHeight="1" ht="11.25">
      <c r="A158" s="1850" t="s">
        <v>2253</v>
      </c>
      <c r="B158" s="1850" t="s">
        <v>16</v>
      </c>
      <c r="C158" s="1850" t="s">
        <v>2753</v>
      </c>
      <c r="D158" s="1850" t="s">
        <v>2754</v>
      </c>
      <c r="E158" s="1850" t="s">
        <v>2755</v>
      </c>
      <c r="F158" s="1850" t="s">
        <v>2300</v>
      </c>
      <c r="G158" s="1850" t="s">
        <v>28</v>
      </c>
      <c r="H158" s="1850" t="s">
        <v>28</v>
      </c>
      <c r="I158" s="1850" t="s">
        <v>814</v>
      </c>
    </row>
    <row customHeight="1" ht="11.25">
      <c r="A159" s="1850" t="s">
        <v>2253</v>
      </c>
      <c r="B159" s="1850" t="s">
        <v>16</v>
      </c>
      <c r="C159" s="1850" t="s">
        <v>2756</v>
      </c>
      <c r="D159" s="1850" t="s">
        <v>2757</v>
      </c>
      <c r="E159" s="1850" t="s">
        <v>2758</v>
      </c>
      <c r="F159" s="1850" t="s">
        <v>2413</v>
      </c>
      <c r="G159" s="1850" t="s">
        <v>28</v>
      </c>
      <c r="H159" s="1850" t="s">
        <v>28</v>
      </c>
      <c r="I159" s="1850" t="s">
        <v>814</v>
      </c>
    </row>
    <row customHeight="1" ht="11.25">
      <c r="A160" s="1850" t="s">
        <v>2253</v>
      </c>
      <c r="B160" s="1850" t="s">
        <v>16</v>
      </c>
      <c r="C160" s="1850" t="s">
        <v>2759</v>
      </c>
      <c r="D160" s="1850" t="s">
        <v>2760</v>
      </c>
      <c r="E160" s="1850" t="s">
        <v>2761</v>
      </c>
      <c r="F160" s="1850" t="s">
        <v>2446</v>
      </c>
      <c r="G160" s="1850" t="s">
        <v>28</v>
      </c>
      <c r="H160" s="1850" t="s">
        <v>28</v>
      </c>
      <c r="I160" s="1850" t="s">
        <v>814</v>
      </c>
    </row>
    <row customHeight="1" ht="11.25">
      <c r="A161" s="1850" t="s">
        <v>2253</v>
      </c>
      <c r="B161" s="1850" t="s">
        <v>16</v>
      </c>
      <c r="C161" s="1850" t="s">
        <v>2762</v>
      </c>
      <c r="D161" s="1850" t="s">
        <v>2763</v>
      </c>
      <c r="E161" s="1850" t="s">
        <v>2764</v>
      </c>
      <c r="F161" s="1850" t="s">
        <v>2446</v>
      </c>
      <c r="G161" s="1850" t="s">
        <v>28</v>
      </c>
      <c r="H161" s="1850" t="s">
        <v>28</v>
      </c>
      <c r="I161" s="1850" t="s">
        <v>814</v>
      </c>
    </row>
    <row customHeight="1" ht="11.25">
      <c r="A162" s="1850" t="s">
        <v>2253</v>
      </c>
      <c r="B162" s="1850" t="s">
        <v>16</v>
      </c>
      <c r="C162" s="1850" t="s">
        <v>2765</v>
      </c>
      <c r="D162" s="1850" t="s">
        <v>2766</v>
      </c>
      <c r="E162" s="1850" t="s">
        <v>2767</v>
      </c>
      <c r="F162" s="1850" t="s">
        <v>2446</v>
      </c>
      <c r="G162" s="1850" t="s">
        <v>28</v>
      </c>
      <c r="H162" s="1850" t="s">
        <v>28</v>
      </c>
      <c r="I162" s="1850" t="s">
        <v>814</v>
      </c>
    </row>
    <row customHeight="1" ht="11.25">
      <c r="A163" s="1850" t="s">
        <v>2253</v>
      </c>
      <c r="B163" s="1850" t="s">
        <v>16</v>
      </c>
      <c r="C163" s="1850" t="s">
        <v>2768</v>
      </c>
      <c r="D163" s="1850" t="s">
        <v>2769</v>
      </c>
      <c r="E163" s="1850" t="s">
        <v>2770</v>
      </c>
      <c r="F163" s="1850" t="s">
        <v>2265</v>
      </c>
      <c r="G163" s="1850" t="s">
        <v>28</v>
      </c>
      <c r="H163" s="1850" t="s">
        <v>28</v>
      </c>
      <c r="I163" s="1850" t="s">
        <v>814</v>
      </c>
    </row>
    <row customHeight="1" ht="11.25">
      <c r="A164" s="1850" t="s">
        <v>2253</v>
      </c>
      <c r="B164" s="1850" t="s">
        <v>16</v>
      </c>
      <c r="C164" s="1850" t="s">
        <v>2771</v>
      </c>
      <c r="D164" s="1850" t="s">
        <v>2772</v>
      </c>
      <c r="E164" s="1850" t="s">
        <v>2773</v>
      </c>
      <c r="F164" s="1850" t="s">
        <v>2315</v>
      </c>
      <c r="G164" s="1850" t="s">
        <v>28</v>
      </c>
      <c r="H164" s="1850" t="s">
        <v>28</v>
      </c>
      <c r="I164" s="1850" t="s">
        <v>814</v>
      </c>
    </row>
    <row customHeight="1" ht="11.25">
      <c r="A165" s="1850" t="s">
        <v>2253</v>
      </c>
      <c r="B165" s="1850" t="s">
        <v>16</v>
      </c>
      <c r="C165" s="1850" t="s">
        <v>2774</v>
      </c>
      <c r="D165" s="1850" t="s">
        <v>2775</v>
      </c>
      <c r="E165" s="1850" t="s">
        <v>2776</v>
      </c>
      <c r="F165" s="1850" t="s">
        <v>2446</v>
      </c>
      <c r="G165" s="1850" t="s">
        <v>28</v>
      </c>
      <c r="H165" s="1850" t="s">
        <v>28</v>
      </c>
      <c r="I165" s="1850" t="s">
        <v>814</v>
      </c>
    </row>
    <row customHeight="1" ht="11.25">
      <c r="A166" s="1850" t="s">
        <v>2253</v>
      </c>
      <c r="B166" s="1850" t="s">
        <v>16</v>
      </c>
      <c r="C166" s="1850" t="s">
        <v>2777</v>
      </c>
      <c r="D166" s="1850" t="s">
        <v>2778</v>
      </c>
      <c r="E166" s="1850" t="s">
        <v>2779</v>
      </c>
      <c r="F166" s="1850" t="s">
        <v>2446</v>
      </c>
      <c r="G166" s="1850" t="s">
        <v>28</v>
      </c>
      <c r="H166" s="1850" t="s">
        <v>28</v>
      </c>
      <c r="I166" s="1850" t="s">
        <v>814</v>
      </c>
    </row>
    <row customHeight="1" ht="11.25">
      <c r="A167" s="1850" t="s">
        <v>2253</v>
      </c>
      <c r="B167" s="1850" t="s">
        <v>16</v>
      </c>
      <c r="C167" s="1850" t="s">
        <v>2780</v>
      </c>
      <c r="D167" s="1850" t="s">
        <v>2781</v>
      </c>
      <c r="E167" s="1850" t="s">
        <v>2782</v>
      </c>
      <c r="F167" s="1850" t="s">
        <v>2315</v>
      </c>
      <c r="G167" s="1850" t="s">
        <v>2783</v>
      </c>
      <c r="H167" s="1850" t="s">
        <v>28</v>
      </c>
      <c r="I167" s="1850" t="s">
        <v>814</v>
      </c>
    </row>
    <row customHeight="1" ht="11.25">
      <c r="A168" s="1850" t="s">
        <v>2253</v>
      </c>
      <c r="B168" s="1850" t="s">
        <v>16</v>
      </c>
      <c r="C168" s="1850" t="s">
        <v>2784</v>
      </c>
      <c r="D168" s="1850" t="s">
        <v>2785</v>
      </c>
      <c r="E168" s="1850" t="s">
        <v>2786</v>
      </c>
      <c r="F168" s="1850" t="s">
        <v>2276</v>
      </c>
      <c r="G168" s="1850" t="s">
        <v>28</v>
      </c>
      <c r="H168" s="1850" t="s">
        <v>28</v>
      </c>
      <c r="I168" s="1850" t="s">
        <v>814</v>
      </c>
    </row>
    <row customHeight="1" ht="11.25">
      <c r="A169" s="1850" t="s">
        <v>2253</v>
      </c>
      <c r="B169" s="1850" t="s">
        <v>16</v>
      </c>
      <c r="C169" s="1850" t="s">
        <v>2787</v>
      </c>
      <c r="D169" s="1850" t="s">
        <v>2788</v>
      </c>
      <c r="E169" s="1850" t="s">
        <v>2789</v>
      </c>
      <c r="F169" s="1850" t="s">
        <v>2790</v>
      </c>
      <c r="G169" s="1850" t="s">
        <v>28</v>
      </c>
      <c r="H169" s="1850" t="s">
        <v>28</v>
      </c>
      <c r="I169" s="1850" t="s">
        <v>814</v>
      </c>
    </row>
    <row customHeight="1" ht="11.25">
      <c r="A170" s="1850" t="s">
        <v>2253</v>
      </c>
      <c r="B170" s="1850" t="s">
        <v>16</v>
      </c>
      <c r="C170" s="1850" t="s">
        <v>2791</v>
      </c>
      <c r="D170" s="1850" t="s">
        <v>2792</v>
      </c>
      <c r="E170" s="1850" t="s">
        <v>2793</v>
      </c>
      <c r="F170" s="1850" t="s">
        <v>2257</v>
      </c>
      <c r="G170" s="1850" t="s">
        <v>28</v>
      </c>
      <c r="H170" s="1850" t="s">
        <v>28</v>
      </c>
      <c r="I170" s="1850" t="s">
        <v>814</v>
      </c>
    </row>
    <row customHeight="1" ht="11.25">
      <c r="A171" s="1850" t="s">
        <v>2253</v>
      </c>
      <c r="B171" s="1850" t="s">
        <v>16</v>
      </c>
      <c r="C171" s="1850" t="s">
        <v>2794</v>
      </c>
      <c r="D171" s="1850" t="s">
        <v>2795</v>
      </c>
      <c r="E171" s="1850" t="s">
        <v>2796</v>
      </c>
      <c r="F171" s="1850" t="s">
        <v>2276</v>
      </c>
      <c r="G171" s="1850" t="s">
        <v>28</v>
      </c>
      <c r="H171" s="1850" t="s">
        <v>28</v>
      </c>
      <c r="I171" s="1850" t="s">
        <v>814</v>
      </c>
    </row>
    <row customHeight="1" ht="11.25">
      <c r="A172" s="1850" t="s">
        <v>2253</v>
      </c>
      <c r="B172" s="1850" t="s">
        <v>16</v>
      </c>
      <c r="C172" s="1850" t="s">
        <v>2797</v>
      </c>
      <c r="D172" s="1850" t="s">
        <v>2798</v>
      </c>
      <c r="E172" s="1850" t="s">
        <v>2799</v>
      </c>
      <c r="F172" s="1850" t="s">
        <v>2446</v>
      </c>
      <c r="G172" s="1850" t="s">
        <v>28</v>
      </c>
      <c r="H172" s="1850" t="s">
        <v>28</v>
      </c>
      <c r="I172" s="1850" t="s">
        <v>814</v>
      </c>
    </row>
    <row customHeight="1" ht="11.25">
      <c r="A173" s="1850" t="s">
        <v>2253</v>
      </c>
      <c r="B173" s="1850" t="s">
        <v>16</v>
      </c>
      <c r="C173" s="1850" t="s">
        <v>2800</v>
      </c>
      <c r="D173" s="1850" t="s">
        <v>2801</v>
      </c>
      <c r="E173" s="1850" t="s">
        <v>2802</v>
      </c>
      <c r="F173" s="1850" t="s">
        <v>2359</v>
      </c>
      <c r="G173" s="1850" t="s">
        <v>2803</v>
      </c>
      <c r="H173" s="1850" t="s">
        <v>28</v>
      </c>
      <c r="I173" s="1850" t="s">
        <v>814</v>
      </c>
    </row>
    <row customHeight="1" ht="11.25">
      <c r="A174" s="1850" t="s">
        <v>2253</v>
      </c>
      <c r="B174" s="1850" t="s">
        <v>16</v>
      </c>
      <c r="C174" s="1850" t="s">
        <v>2804</v>
      </c>
      <c r="D174" s="1850" t="s">
        <v>2805</v>
      </c>
      <c r="E174" s="1850" t="s">
        <v>2806</v>
      </c>
      <c r="F174" s="1850" t="s">
        <v>2315</v>
      </c>
      <c r="G174" s="1850" t="s">
        <v>28</v>
      </c>
      <c r="H174" s="1850" t="s">
        <v>28</v>
      </c>
      <c r="I174" s="1850" t="s">
        <v>814</v>
      </c>
    </row>
    <row customHeight="1" ht="11.25">
      <c r="A175" s="1850" t="s">
        <v>2253</v>
      </c>
      <c r="B175" s="1850" t="s">
        <v>16</v>
      </c>
      <c r="C175" s="1850" t="s">
        <v>2807</v>
      </c>
      <c r="D175" s="1850" t="s">
        <v>2808</v>
      </c>
      <c r="E175" s="1850" t="s">
        <v>2809</v>
      </c>
      <c r="F175" s="1850" t="s">
        <v>2446</v>
      </c>
      <c r="G175" s="1850" t="s">
        <v>28</v>
      </c>
      <c r="H175" s="1850" t="s">
        <v>28</v>
      </c>
      <c r="I175" s="1850" t="s">
        <v>814</v>
      </c>
    </row>
    <row customHeight="1" ht="11.25">
      <c r="A176" s="1850" t="s">
        <v>2253</v>
      </c>
      <c r="B176" s="1850" t="s">
        <v>16</v>
      </c>
      <c r="C176" s="1850" t="s">
        <v>2810</v>
      </c>
      <c r="D176" s="1850" t="s">
        <v>2811</v>
      </c>
      <c r="E176" s="1850" t="s">
        <v>2812</v>
      </c>
      <c r="F176" s="1850" t="s">
        <v>2359</v>
      </c>
      <c r="G176" s="1850" t="s">
        <v>28</v>
      </c>
      <c r="H176" s="1850" t="s">
        <v>28</v>
      </c>
      <c r="I176" s="1850" t="s">
        <v>814</v>
      </c>
    </row>
    <row customHeight="1" ht="11.25">
      <c r="A177" s="1850" t="s">
        <v>2253</v>
      </c>
      <c r="B177" s="1850" t="s">
        <v>16</v>
      </c>
      <c r="C177" s="1850" t="s">
        <v>2813</v>
      </c>
      <c r="D177" s="1850" t="s">
        <v>2811</v>
      </c>
      <c r="E177" s="1850" t="s">
        <v>2814</v>
      </c>
      <c r="F177" s="1850" t="s">
        <v>2315</v>
      </c>
      <c r="G177" s="1850" t="s">
        <v>28</v>
      </c>
      <c r="H177" s="1850" t="s">
        <v>28</v>
      </c>
      <c r="I177" s="1850" t="s">
        <v>814</v>
      </c>
    </row>
    <row customHeight="1" ht="11.25">
      <c r="A178" s="1850" t="s">
        <v>2253</v>
      </c>
      <c r="B178" s="1850" t="s">
        <v>16</v>
      </c>
      <c r="C178" s="1850" t="s">
        <v>2815</v>
      </c>
      <c r="D178" s="1850" t="s">
        <v>2816</v>
      </c>
      <c r="E178" s="1850" t="s">
        <v>2817</v>
      </c>
      <c r="F178" s="1850" t="s">
        <v>2272</v>
      </c>
      <c r="G178" s="1850" t="s">
        <v>2818</v>
      </c>
      <c r="H178" s="1850" t="s">
        <v>28</v>
      </c>
      <c r="I178" s="1850" t="s">
        <v>814</v>
      </c>
    </row>
    <row customHeight="1" ht="11.25">
      <c r="A179" s="1850" t="s">
        <v>2253</v>
      </c>
      <c r="B179" s="1850" t="s">
        <v>16</v>
      </c>
      <c r="C179" s="1850" t="s">
        <v>2819</v>
      </c>
      <c r="D179" s="1850" t="s">
        <v>2820</v>
      </c>
      <c r="E179" s="1850" t="s">
        <v>2821</v>
      </c>
      <c r="F179" s="1850" t="s">
        <v>2446</v>
      </c>
      <c r="G179" s="1850" t="s">
        <v>28</v>
      </c>
      <c r="H179" s="1850" t="s">
        <v>28</v>
      </c>
      <c r="I179" s="1850" t="s">
        <v>814</v>
      </c>
    </row>
    <row customHeight="1" ht="11.25">
      <c r="A180" s="1850" t="s">
        <v>2253</v>
      </c>
      <c r="B180" s="1850" t="s">
        <v>16</v>
      </c>
      <c r="C180" s="1850" t="s">
        <v>2822</v>
      </c>
      <c r="D180" s="1850" t="s">
        <v>2823</v>
      </c>
      <c r="E180" s="1850" t="s">
        <v>2824</v>
      </c>
      <c r="F180" s="1850" t="s">
        <v>2446</v>
      </c>
      <c r="G180" s="1850" t="s">
        <v>28</v>
      </c>
      <c r="H180" s="1850" t="s">
        <v>28</v>
      </c>
      <c r="I180" s="1850" t="s">
        <v>814</v>
      </c>
    </row>
    <row customHeight="1" ht="11.25">
      <c r="A181" s="1850" t="s">
        <v>2253</v>
      </c>
      <c r="B181" s="1850" t="s">
        <v>16</v>
      </c>
      <c r="C181" s="1850" t="s">
        <v>2825</v>
      </c>
      <c r="D181" s="1850" t="s">
        <v>2826</v>
      </c>
      <c r="E181" s="1850" t="s">
        <v>2827</v>
      </c>
      <c r="F181" s="1850" t="s">
        <v>2485</v>
      </c>
      <c r="G181" s="1850" t="s">
        <v>28</v>
      </c>
      <c r="H181" s="1850" t="s">
        <v>28</v>
      </c>
      <c r="I181" s="1850" t="s">
        <v>814</v>
      </c>
    </row>
    <row customHeight="1" ht="11.25">
      <c r="A182" s="1850" t="s">
        <v>2253</v>
      </c>
      <c r="B182" s="1850" t="s">
        <v>16</v>
      </c>
      <c r="C182" s="1850" t="s">
        <v>2828</v>
      </c>
      <c r="D182" s="1850" t="s">
        <v>2829</v>
      </c>
      <c r="E182" s="1850" t="s">
        <v>2830</v>
      </c>
      <c r="F182" s="1850" t="s">
        <v>2272</v>
      </c>
      <c r="G182" s="1850" t="s">
        <v>28</v>
      </c>
      <c r="H182" s="1850" t="s">
        <v>28</v>
      </c>
      <c r="I182" s="1850" t="s">
        <v>814</v>
      </c>
    </row>
    <row customHeight="1" ht="11.25">
      <c r="A183" s="1850" t="s">
        <v>2253</v>
      </c>
      <c r="B183" s="1850" t="s">
        <v>16</v>
      </c>
      <c r="C183" s="1850" t="s">
        <v>2831</v>
      </c>
      <c r="D183" s="1850" t="s">
        <v>2832</v>
      </c>
      <c r="E183" s="1850" t="s">
        <v>2833</v>
      </c>
      <c r="F183" s="1850" t="s">
        <v>2284</v>
      </c>
      <c r="G183" s="1850" t="s">
        <v>28</v>
      </c>
      <c r="H183" s="1850" t="s">
        <v>28</v>
      </c>
      <c r="I183" s="1850" t="s">
        <v>814</v>
      </c>
    </row>
    <row customHeight="1" ht="11.25">
      <c r="A184" s="1850" t="s">
        <v>2253</v>
      </c>
      <c r="B184" s="1850" t="s">
        <v>16</v>
      </c>
      <c r="C184" s="1850" t="s">
        <v>2834</v>
      </c>
      <c r="D184" s="1850" t="s">
        <v>2835</v>
      </c>
      <c r="E184" s="1850" t="s">
        <v>2836</v>
      </c>
      <c r="F184" s="1850" t="s">
        <v>2284</v>
      </c>
      <c r="G184" s="1850" t="s">
        <v>28</v>
      </c>
      <c r="H184" s="1850" t="s">
        <v>28</v>
      </c>
      <c r="I184" s="1850" t="s">
        <v>814</v>
      </c>
    </row>
    <row customHeight="1" ht="11.25">
      <c r="A185" s="1850" t="s">
        <v>2253</v>
      </c>
      <c r="B185" s="1850" t="s">
        <v>16</v>
      </c>
      <c r="C185" s="1850" t="s">
        <v>2837</v>
      </c>
      <c r="D185" s="1850" t="s">
        <v>2838</v>
      </c>
      <c r="E185" s="1850" t="s">
        <v>2839</v>
      </c>
      <c r="F185" s="1850" t="s">
        <v>2257</v>
      </c>
      <c r="G185" s="1850" t="s">
        <v>28</v>
      </c>
      <c r="H185" s="1850" t="s">
        <v>28</v>
      </c>
      <c r="I185" s="1850" t="s">
        <v>814</v>
      </c>
    </row>
    <row customHeight="1" ht="11.25">
      <c r="A186" s="1850" t="s">
        <v>2253</v>
      </c>
      <c r="B186" s="1850" t="s">
        <v>16</v>
      </c>
      <c r="C186" s="1850" t="s">
        <v>2840</v>
      </c>
      <c r="D186" s="1850" t="s">
        <v>2841</v>
      </c>
      <c r="E186" s="1850" t="s">
        <v>2842</v>
      </c>
      <c r="F186" s="1850" t="s">
        <v>2272</v>
      </c>
      <c r="G186" s="1850" t="s">
        <v>28</v>
      </c>
      <c r="H186" s="1850" t="s">
        <v>28</v>
      </c>
      <c r="I186" s="1850" t="s">
        <v>814</v>
      </c>
    </row>
    <row customHeight="1" ht="11.25">
      <c r="A187" s="1850" t="s">
        <v>2253</v>
      </c>
      <c r="B187" s="1850" t="s">
        <v>16</v>
      </c>
      <c r="C187" s="1850" t="s">
        <v>2843</v>
      </c>
      <c r="D187" s="1850" t="s">
        <v>2844</v>
      </c>
      <c r="E187" s="1850" t="s">
        <v>2845</v>
      </c>
      <c r="F187" s="1850" t="s">
        <v>2284</v>
      </c>
      <c r="G187" s="1850" t="s">
        <v>2846</v>
      </c>
      <c r="H187" s="1850" t="s">
        <v>28</v>
      </c>
      <c r="I187" s="1850" t="s">
        <v>814</v>
      </c>
    </row>
    <row customHeight="1" ht="11.25">
      <c r="A188" s="1850" t="s">
        <v>2253</v>
      </c>
      <c r="B188" s="1850" t="s">
        <v>16</v>
      </c>
      <c r="C188" s="1850" t="s">
        <v>2847</v>
      </c>
      <c r="D188" s="1850" t="s">
        <v>2848</v>
      </c>
      <c r="E188" s="1850" t="s">
        <v>2849</v>
      </c>
      <c r="F188" s="1850" t="s">
        <v>2276</v>
      </c>
      <c r="G188" s="1850" t="s">
        <v>28</v>
      </c>
      <c r="H188" s="1850" t="s">
        <v>28</v>
      </c>
      <c r="I188" s="1850" t="s">
        <v>814</v>
      </c>
    </row>
    <row customHeight="1" ht="11.25">
      <c r="A189" s="1850" t="s">
        <v>2253</v>
      </c>
      <c r="B189" s="1850" t="s">
        <v>16</v>
      </c>
      <c r="C189" s="1850" t="s">
        <v>2850</v>
      </c>
      <c r="D189" s="1850" t="s">
        <v>2851</v>
      </c>
      <c r="E189" s="1850" t="s">
        <v>2852</v>
      </c>
      <c r="F189" s="1850" t="s">
        <v>2276</v>
      </c>
      <c r="G189" s="1850" t="s">
        <v>28</v>
      </c>
      <c r="H189" s="1850" t="s">
        <v>28</v>
      </c>
      <c r="I189" s="1850" t="s">
        <v>814</v>
      </c>
    </row>
    <row customHeight="1" ht="11.25">
      <c r="A190" s="1850" t="s">
        <v>2253</v>
      </c>
      <c r="B190" s="1850" t="s">
        <v>16</v>
      </c>
      <c r="C190" s="1850" t="s">
        <v>2853</v>
      </c>
      <c r="D190" s="1850" t="s">
        <v>2854</v>
      </c>
      <c r="E190" s="1850" t="s">
        <v>2855</v>
      </c>
      <c r="F190" s="1850" t="s">
        <v>2413</v>
      </c>
      <c r="G190" s="1850" t="s">
        <v>28</v>
      </c>
      <c r="H190" s="1850" t="s">
        <v>28</v>
      </c>
      <c r="I190" s="1850" t="s">
        <v>814</v>
      </c>
    </row>
    <row customHeight="1" ht="11.25">
      <c r="A191" s="1850" t="s">
        <v>2253</v>
      </c>
      <c r="B191" s="1850" t="s">
        <v>16</v>
      </c>
      <c r="C191" s="1850" t="s">
        <v>2856</v>
      </c>
      <c r="D191" s="1850" t="s">
        <v>2857</v>
      </c>
      <c r="E191" s="1850" t="s">
        <v>2858</v>
      </c>
      <c r="F191" s="1850" t="s">
        <v>2272</v>
      </c>
      <c r="G191" s="1850" t="s">
        <v>28</v>
      </c>
      <c r="H191" s="1850" t="s">
        <v>28</v>
      </c>
      <c r="I191" s="1850" t="s">
        <v>814</v>
      </c>
    </row>
    <row customHeight="1" ht="11.25">
      <c r="A192" s="1850" t="s">
        <v>2253</v>
      </c>
      <c r="B192" s="1850" t="s">
        <v>16</v>
      </c>
      <c r="C192" s="1850" t="s">
        <v>2859</v>
      </c>
      <c r="D192" s="1850" t="s">
        <v>2860</v>
      </c>
      <c r="E192" s="1850" t="s">
        <v>2861</v>
      </c>
      <c r="F192" s="1850" t="s">
        <v>2315</v>
      </c>
      <c r="G192" s="1850" t="s">
        <v>28</v>
      </c>
      <c r="H192" s="1850" t="s">
        <v>28</v>
      </c>
      <c r="I192" s="1850" t="s">
        <v>814</v>
      </c>
    </row>
    <row customHeight="1" ht="11.25">
      <c r="A193" s="1850" t="s">
        <v>2253</v>
      </c>
      <c r="B193" s="1850" t="s">
        <v>16</v>
      </c>
      <c r="C193" s="1850" t="s">
        <v>2862</v>
      </c>
      <c r="D193" s="1850" t="s">
        <v>2863</v>
      </c>
      <c r="E193" s="1850" t="s">
        <v>2864</v>
      </c>
      <c r="F193" s="1850" t="s">
        <v>2315</v>
      </c>
      <c r="G193" s="1850" t="s">
        <v>28</v>
      </c>
      <c r="H193" s="1850" t="s">
        <v>28</v>
      </c>
      <c r="I193" s="1850" t="s">
        <v>814</v>
      </c>
    </row>
    <row customHeight="1" ht="11.25">
      <c r="A194" s="1850" t="s">
        <v>2253</v>
      </c>
      <c r="B194" s="1850" t="s">
        <v>16</v>
      </c>
      <c r="C194" s="1850" t="s">
        <v>2865</v>
      </c>
      <c r="D194" s="1850" t="s">
        <v>2866</v>
      </c>
      <c r="E194" s="1850" t="s">
        <v>2867</v>
      </c>
      <c r="F194" s="1850" t="s">
        <v>2868</v>
      </c>
      <c r="G194" s="1850" t="s">
        <v>28</v>
      </c>
      <c r="H194" s="1850" t="s">
        <v>28</v>
      </c>
      <c r="I194" s="1850" t="s">
        <v>814</v>
      </c>
    </row>
    <row customHeight="1" ht="11.25">
      <c r="A195" s="1850" t="s">
        <v>2253</v>
      </c>
      <c r="B195" s="1850" t="s">
        <v>16</v>
      </c>
      <c r="C195" s="1850" t="s">
        <v>2869</v>
      </c>
      <c r="D195" s="1850" t="s">
        <v>2870</v>
      </c>
      <c r="E195" s="1850" t="s">
        <v>2871</v>
      </c>
      <c r="F195" s="1850" t="s">
        <v>2276</v>
      </c>
      <c r="G195" s="1850" t="s">
        <v>28</v>
      </c>
      <c r="H195" s="1850" t="s">
        <v>28</v>
      </c>
      <c r="I195" s="1850" t="s">
        <v>814</v>
      </c>
    </row>
    <row customHeight="1" ht="11.25">
      <c r="A196" s="1850" t="s">
        <v>2253</v>
      </c>
      <c r="B196" s="1850" t="s">
        <v>16</v>
      </c>
      <c r="C196" s="1850" t="s">
        <v>2872</v>
      </c>
      <c r="D196" s="1850" t="s">
        <v>2873</v>
      </c>
      <c r="E196" s="1850" t="s">
        <v>2874</v>
      </c>
      <c r="F196" s="1850" t="s">
        <v>2446</v>
      </c>
      <c r="G196" s="1850" t="s">
        <v>28</v>
      </c>
      <c r="H196" s="1850" t="s">
        <v>28</v>
      </c>
      <c r="I196" s="1850" t="s">
        <v>814</v>
      </c>
    </row>
    <row customHeight="1" ht="11.25">
      <c r="A197" s="1850" t="s">
        <v>2253</v>
      </c>
      <c r="B197" s="1850" t="s">
        <v>16</v>
      </c>
      <c r="C197" s="1850" t="s">
        <v>2875</v>
      </c>
      <c r="D197" s="1850" t="s">
        <v>2876</v>
      </c>
      <c r="E197" s="1850" t="s">
        <v>2877</v>
      </c>
      <c r="F197" s="1850" t="s">
        <v>2257</v>
      </c>
      <c r="G197" s="1850" t="s">
        <v>28</v>
      </c>
      <c r="H197" s="1850" t="s">
        <v>28</v>
      </c>
      <c r="I197" s="1850" t="s">
        <v>814</v>
      </c>
    </row>
    <row customHeight="1" ht="11.25">
      <c r="A198" s="1850" t="s">
        <v>2253</v>
      </c>
      <c r="B198" s="1850" t="s">
        <v>16</v>
      </c>
      <c r="C198" s="1850" t="s">
        <v>2878</v>
      </c>
      <c r="D198" s="1850" t="s">
        <v>2879</v>
      </c>
      <c r="E198" s="1850" t="s">
        <v>2880</v>
      </c>
      <c r="F198" s="1850" t="s">
        <v>2881</v>
      </c>
      <c r="G198" s="1850" t="s">
        <v>28</v>
      </c>
      <c r="H198" s="1850" t="s">
        <v>28</v>
      </c>
      <c r="I198" s="1850" t="s">
        <v>814</v>
      </c>
    </row>
    <row customHeight="1" ht="11.25">
      <c r="A199" s="1850" t="s">
        <v>2253</v>
      </c>
      <c r="B199" s="1850" t="s">
        <v>16</v>
      </c>
      <c r="C199" s="1850" t="s">
        <v>2882</v>
      </c>
      <c r="D199" s="1850" t="s">
        <v>2883</v>
      </c>
      <c r="E199" s="1850" t="s">
        <v>2884</v>
      </c>
      <c r="F199" s="1850" t="s">
        <v>2359</v>
      </c>
      <c r="G199" s="1850" t="s">
        <v>28</v>
      </c>
      <c r="H199" s="1850" t="s">
        <v>28</v>
      </c>
      <c r="I199" s="1850" t="s">
        <v>814</v>
      </c>
    </row>
    <row customHeight="1" ht="11.25">
      <c r="A200" s="1850" t="s">
        <v>2253</v>
      </c>
      <c r="B200" s="1850" t="s">
        <v>16</v>
      </c>
      <c r="C200" s="1850" t="s">
        <v>2885</v>
      </c>
      <c r="D200" s="1850" t="s">
        <v>2886</v>
      </c>
      <c r="E200" s="1850" t="s">
        <v>2887</v>
      </c>
      <c r="F200" s="1850" t="s">
        <v>2276</v>
      </c>
      <c r="G200" s="1850" t="s">
        <v>28</v>
      </c>
      <c r="H200" s="1850" t="s">
        <v>28</v>
      </c>
      <c r="I200" s="1850" t="s">
        <v>814</v>
      </c>
    </row>
    <row customHeight="1" ht="11.25">
      <c r="A201" s="1850" t="s">
        <v>2253</v>
      </c>
      <c r="B201" s="1850" t="s">
        <v>16</v>
      </c>
      <c r="C201" s="1850" t="s">
        <v>2888</v>
      </c>
      <c r="D201" s="1850" t="s">
        <v>2889</v>
      </c>
      <c r="E201" s="1850" t="s">
        <v>2890</v>
      </c>
      <c r="F201" s="1850" t="s">
        <v>2446</v>
      </c>
      <c r="G201" s="1850" t="s">
        <v>28</v>
      </c>
      <c r="H201" s="1850" t="s">
        <v>28</v>
      </c>
      <c r="I201" s="1850" t="s">
        <v>814</v>
      </c>
    </row>
    <row customHeight="1" ht="11.25">
      <c r="A202" s="1850" t="s">
        <v>2253</v>
      </c>
      <c r="B202" s="1850" t="s">
        <v>16</v>
      </c>
      <c r="C202" s="1850" t="s">
        <v>2891</v>
      </c>
      <c r="D202" s="1850" t="s">
        <v>2892</v>
      </c>
      <c r="E202" s="1850" t="s">
        <v>2893</v>
      </c>
      <c r="F202" s="1850" t="s">
        <v>2284</v>
      </c>
      <c r="G202" s="1850" t="s">
        <v>28</v>
      </c>
      <c r="H202" s="1850" t="s">
        <v>28</v>
      </c>
      <c r="I202" s="1850" t="s">
        <v>814</v>
      </c>
    </row>
    <row customHeight="1" ht="11.25">
      <c r="A203" s="1850" t="s">
        <v>2253</v>
      </c>
      <c r="B203" s="1850" t="s">
        <v>16</v>
      </c>
      <c r="C203" s="1850" t="s">
        <v>2894</v>
      </c>
      <c r="D203" s="1850" t="s">
        <v>2895</v>
      </c>
      <c r="E203" s="1850" t="s">
        <v>2896</v>
      </c>
      <c r="F203" s="1850" t="s">
        <v>2897</v>
      </c>
      <c r="G203" s="1850" t="s">
        <v>2898</v>
      </c>
      <c r="H203" s="1850" t="s">
        <v>28</v>
      </c>
      <c r="I203" s="1850" t="s">
        <v>814</v>
      </c>
    </row>
    <row customHeight="1" ht="11.25">
      <c r="A204" s="1850" t="s">
        <v>2253</v>
      </c>
      <c r="B204" s="1850" t="s">
        <v>16</v>
      </c>
      <c r="C204" s="1850" t="s">
        <v>2899</v>
      </c>
      <c r="D204" s="1850" t="s">
        <v>2895</v>
      </c>
      <c r="E204" s="1850" t="s">
        <v>2900</v>
      </c>
      <c r="F204" s="1850" t="s">
        <v>2315</v>
      </c>
      <c r="G204" s="1850" t="s">
        <v>28</v>
      </c>
      <c r="H204" s="1850" t="s">
        <v>28</v>
      </c>
      <c r="I204" s="1850" t="s">
        <v>814</v>
      </c>
    </row>
    <row customHeight="1" ht="11.25">
      <c r="A205" s="1850" t="s">
        <v>2253</v>
      </c>
      <c r="B205" s="1850" t="s">
        <v>16</v>
      </c>
      <c r="C205" s="1850" t="s">
        <v>2901</v>
      </c>
      <c r="D205" s="1850" t="s">
        <v>2895</v>
      </c>
      <c r="E205" s="1850" t="s">
        <v>2902</v>
      </c>
      <c r="F205" s="1850" t="s">
        <v>2315</v>
      </c>
      <c r="G205" s="1850" t="s">
        <v>28</v>
      </c>
      <c r="H205" s="1850" t="s">
        <v>28</v>
      </c>
      <c r="I205" s="1850" t="s">
        <v>814</v>
      </c>
    </row>
    <row customHeight="1" ht="11.25">
      <c r="A206" s="1850" t="s">
        <v>2253</v>
      </c>
      <c r="B206" s="1850" t="s">
        <v>16</v>
      </c>
      <c r="C206" s="1850" t="s">
        <v>2903</v>
      </c>
      <c r="D206" s="1850" t="s">
        <v>2904</v>
      </c>
      <c r="E206" s="1850" t="s">
        <v>2905</v>
      </c>
      <c r="F206" s="1850" t="s">
        <v>2272</v>
      </c>
      <c r="G206" s="1850" t="s">
        <v>28</v>
      </c>
      <c r="H206" s="1850" t="s">
        <v>28</v>
      </c>
      <c r="I206" s="1850" t="s">
        <v>814</v>
      </c>
    </row>
    <row customHeight="1" ht="11.25">
      <c r="A207" s="1850" t="s">
        <v>2253</v>
      </c>
      <c r="B207" s="1850" t="s">
        <v>16</v>
      </c>
      <c r="C207" s="1850" t="s">
        <v>2906</v>
      </c>
      <c r="D207" s="1850" t="s">
        <v>2907</v>
      </c>
      <c r="E207" s="1850" t="s">
        <v>2908</v>
      </c>
      <c r="F207" s="1850" t="s">
        <v>2272</v>
      </c>
      <c r="G207" s="1850" t="s">
        <v>28</v>
      </c>
      <c r="H207" s="1850" t="s">
        <v>28</v>
      </c>
      <c r="I207" s="1850" t="s">
        <v>814</v>
      </c>
    </row>
    <row customHeight="1" ht="11.25">
      <c r="A208" s="1850" t="s">
        <v>2253</v>
      </c>
      <c r="B208" s="1850" t="s">
        <v>16</v>
      </c>
      <c r="C208" s="1850" t="s">
        <v>2909</v>
      </c>
      <c r="D208" s="1850" t="s">
        <v>2910</v>
      </c>
      <c r="E208" s="1850" t="s">
        <v>2911</v>
      </c>
      <c r="F208" s="1850" t="s">
        <v>2315</v>
      </c>
      <c r="G208" s="1850" t="s">
        <v>28</v>
      </c>
      <c r="H208" s="1850" t="s">
        <v>28</v>
      </c>
      <c r="I208" s="1850" t="s">
        <v>814</v>
      </c>
    </row>
    <row customHeight="1" ht="11.25">
      <c r="A209" s="1850" t="s">
        <v>2253</v>
      </c>
      <c r="B209" s="1850" t="s">
        <v>16</v>
      </c>
      <c r="C209" s="1850" t="s">
        <v>2912</v>
      </c>
      <c r="D209" s="1850" t="s">
        <v>2913</v>
      </c>
      <c r="E209" s="1850" t="s">
        <v>2914</v>
      </c>
      <c r="F209" s="1850" t="s">
        <v>2257</v>
      </c>
      <c r="G209" s="1850" t="s">
        <v>28</v>
      </c>
      <c r="H209" s="1850" t="s">
        <v>28</v>
      </c>
      <c r="I209" s="1850" t="s">
        <v>814</v>
      </c>
    </row>
    <row customHeight="1" ht="11.25">
      <c r="A210" s="1850" t="s">
        <v>2253</v>
      </c>
      <c r="B210" s="1850" t="s">
        <v>16</v>
      </c>
      <c r="C210" s="1850" t="s">
        <v>2915</v>
      </c>
      <c r="D210" s="1850" t="s">
        <v>2916</v>
      </c>
      <c r="E210" s="1850" t="s">
        <v>2917</v>
      </c>
      <c r="F210" s="1850" t="s">
        <v>2276</v>
      </c>
      <c r="G210" s="1850" t="s">
        <v>28</v>
      </c>
      <c r="H210" s="1850" t="s">
        <v>28</v>
      </c>
      <c r="I210" s="1850" t="s">
        <v>814</v>
      </c>
    </row>
    <row customHeight="1" ht="11.25">
      <c r="A211" s="1850" t="s">
        <v>2253</v>
      </c>
      <c r="B211" s="1850" t="s">
        <v>16</v>
      </c>
      <c r="C211" s="1850" t="s">
        <v>2918</v>
      </c>
      <c r="D211" s="1850" t="s">
        <v>2919</v>
      </c>
      <c r="E211" s="1850" t="s">
        <v>2920</v>
      </c>
      <c r="F211" s="1850" t="s">
        <v>2921</v>
      </c>
      <c r="G211" s="1850" t="s">
        <v>28</v>
      </c>
      <c r="H211" s="1850" t="s">
        <v>28</v>
      </c>
      <c r="I211" s="1850" t="s">
        <v>814</v>
      </c>
    </row>
    <row customHeight="1" ht="11.25">
      <c r="A212" s="1850" t="s">
        <v>2253</v>
      </c>
      <c r="B212" s="1850" t="s">
        <v>16</v>
      </c>
      <c r="C212" s="1850" t="s">
        <v>2922</v>
      </c>
      <c r="D212" s="1850" t="s">
        <v>2923</v>
      </c>
      <c r="E212" s="1850" t="s">
        <v>2924</v>
      </c>
      <c r="F212" s="1850" t="s">
        <v>2276</v>
      </c>
      <c r="G212" s="1850" t="s">
        <v>28</v>
      </c>
      <c r="H212" s="1850" t="s">
        <v>28</v>
      </c>
      <c r="I212" s="1850" t="s">
        <v>814</v>
      </c>
    </row>
    <row customHeight="1" ht="11.25">
      <c r="A213" s="1850" t="s">
        <v>2253</v>
      </c>
      <c r="B213" s="1850" t="s">
        <v>16</v>
      </c>
      <c r="C213" s="1850" t="s">
        <v>2925</v>
      </c>
      <c r="D213" s="1850" t="s">
        <v>2926</v>
      </c>
      <c r="E213" s="1850" t="s">
        <v>2927</v>
      </c>
      <c r="F213" s="1850" t="s">
        <v>2276</v>
      </c>
      <c r="G213" s="1850" t="s">
        <v>28</v>
      </c>
      <c r="H213" s="1850" t="s">
        <v>28</v>
      </c>
      <c r="I213" s="1850" t="s">
        <v>814</v>
      </c>
    </row>
    <row customHeight="1" ht="11.25">
      <c r="A214" s="1850" t="s">
        <v>2253</v>
      </c>
      <c r="B214" s="1850" t="s">
        <v>16</v>
      </c>
      <c r="C214" s="1850" t="s">
        <v>2928</v>
      </c>
      <c r="D214" s="1850" t="s">
        <v>2929</v>
      </c>
      <c r="E214" s="1850" t="s">
        <v>2930</v>
      </c>
      <c r="F214" s="1850" t="s">
        <v>2257</v>
      </c>
      <c r="G214" s="1850" t="s">
        <v>28</v>
      </c>
      <c r="H214" s="1850" t="s">
        <v>28</v>
      </c>
      <c r="I214" s="1850" t="s">
        <v>814</v>
      </c>
    </row>
    <row customHeight="1" ht="11.25">
      <c r="A215" s="1850" t="s">
        <v>2253</v>
      </c>
      <c r="B215" s="1850" t="s">
        <v>16</v>
      </c>
      <c r="C215" s="1850" t="s">
        <v>2931</v>
      </c>
      <c r="D215" s="1850" t="s">
        <v>2932</v>
      </c>
      <c r="E215" s="1850" t="s">
        <v>2933</v>
      </c>
      <c r="F215" s="1850" t="s">
        <v>2934</v>
      </c>
      <c r="G215" s="1850" t="s">
        <v>28</v>
      </c>
      <c r="H215" s="1850" t="s">
        <v>28</v>
      </c>
      <c r="I215" s="1850" t="s">
        <v>814</v>
      </c>
    </row>
    <row customHeight="1" ht="11.25">
      <c r="A216" s="1850" t="s">
        <v>2253</v>
      </c>
      <c r="B216" s="1850" t="s">
        <v>16</v>
      </c>
      <c r="C216" s="1850" t="s">
        <v>2935</v>
      </c>
      <c r="D216" s="1850" t="s">
        <v>2936</v>
      </c>
      <c r="E216" s="1850" t="s">
        <v>2937</v>
      </c>
      <c r="F216" s="1850" t="s">
        <v>2315</v>
      </c>
      <c r="G216" s="1850" t="s">
        <v>28</v>
      </c>
      <c r="H216" s="1850" t="s">
        <v>28</v>
      </c>
      <c r="I216" s="1850" t="s">
        <v>814</v>
      </c>
    </row>
    <row customHeight="1" ht="11.25">
      <c r="A217" s="1850" t="s">
        <v>2253</v>
      </c>
      <c r="B217" s="1850" t="s">
        <v>16</v>
      </c>
      <c r="C217" s="1850" t="s">
        <v>2938</v>
      </c>
      <c r="D217" s="1850" t="s">
        <v>2939</v>
      </c>
      <c r="E217" s="1850" t="s">
        <v>2940</v>
      </c>
      <c r="F217" s="1850" t="s">
        <v>2315</v>
      </c>
      <c r="G217" s="1850" t="s">
        <v>28</v>
      </c>
      <c r="H217" s="1850" t="s">
        <v>28</v>
      </c>
      <c r="I217" s="1850" t="s">
        <v>814</v>
      </c>
    </row>
    <row customHeight="1" ht="11.25">
      <c r="A218" s="1850" t="s">
        <v>2253</v>
      </c>
      <c r="B218" s="1850" t="s">
        <v>16</v>
      </c>
      <c r="C218" s="1850" t="s">
        <v>2941</v>
      </c>
      <c r="D218" s="1850" t="s">
        <v>2942</v>
      </c>
      <c r="E218" s="1850" t="s">
        <v>2943</v>
      </c>
      <c r="F218" s="1850" t="s">
        <v>2413</v>
      </c>
      <c r="G218" s="1850" t="s">
        <v>28</v>
      </c>
      <c r="H218" s="1850" t="s">
        <v>28</v>
      </c>
      <c r="I218" s="1850" t="s">
        <v>814</v>
      </c>
    </row>
    <row customHeight="1" ht="11.25">
      <c r="A219" s="1850" t="s">
        <v>2253</v>
      </c>
      <c r="B219" s="1850" t="s">
        <v>16</v>
      </c>
      <c r="C219" s="1850" t="s">
        <v>2944</v>
      </c>
      <c r="D219" s="1850" t="s">
        <v>2945</v>
      </c>
      <c r="E219" s="1850" t="s">
        <v>2946</v>
      </c>
      <c r="F219" s="1850" t="s">
        <v>2947</v>
      </c>
      <c r="G219" s="1850" t="s">
        <v>28</v>
      </c>
      <c r="H219" s="1850" t="s">
        <v>28</v>
      </c>
      <c r="I219" s="1850" t="s">
        <v>814</v>
      </c>
    </row>
    <row customHeight="1" ht="11.25">
      <c r="A220" s="1850" t="s">
        <v>2253</v>
      </c>
      <c r="B220" s="1850" t="s">
        <v>16</v>
      </c>
      <c r="C220" s="1850" t="s">
        <v>2948</v>
      </c>
      <c r="D220" s="1850" t="s">
        <v>2949</v>
      </c>
      <c r="E220" s="1850" t="s">
        <v>2950</v>
      </c>
      <c r="F220" s="1850" t="s">
        <v>2257</v>
      </c>
      <c r="G220" s="1850" t="s">
        <v>28</v>
      </c>
      <c r="H220" s="1850" t="s">
        <v>28</v>
      </c>
      <c r="I220" s="1850" t="s">
        <v>814</v>
      </c>
    </row>
    <row customHeight="1" ht="11.25">
      <c r="A221" s="1850" t="s">
        <v>2253</v>
      </c>
      <c r="B221" s="1850" t="s">
        <v>16</v>
      </c>
      <c r="C221" s="1850" t="s">
        <v>2951</v>
      </c>
      <c r="D221" s="1850" t="s">
        <v>2952</v>
      </c>
      <c r="E221" s="1850" t="s">
        <v>2953</v>
      </c>
      <c r="F221" s="1850" t="s">
        <v>2272</v>
      </c>
      <c r="G221" s="1850" t="s">
        <v>28</v>
      </c>
      <c r="H221" s="1850" t="s">
        <v>28</v>
      </c>
      <c r="I221" s="1850" t="s">
        <v>814</v>
      </c>
    </row>
    <row customHeight="1" ht="11.25">
      <c r="A222" s="1850" t="s">
        <v>2253</v>
      </c>
      <c r="B222" s="1850" t="s">
        <v>16</v>
      </c>
      <c r="C222" s="1850" t="s">
        <v>2954</v>
      </c>
      <c r="D222" s="1850" t="s">
        <v>2955</v>
      </c>
      <c r="E222" s="1850" t="s">
        <v>2956</v>
      </c>
      <c r="F222" s="1850" t="s">
        <v>2257</v>
      </c>
      <c r="G222" s="1850" t="s">
        <v>28</v>
      </c>
      <c r="H222" s="1850" t="s">
        <v>28</v>
      </c>
      <c r="I222" s="1850" t="s">
        <v>814</v>
      </c>
    </row>
    <row customHeight="1" ht="11.25">
      <c r="A223" s="1850" t="s">
        <v>2253</v>
      </c>
      <c r="B223" s="1850" t="s">
        <v>16</v>
      </c>
      <c r="C223" s="1850" t="s">
        <v>2957</v>
      </c>
      <c r="D223" s="1850" t="s">
        <v>2958</v>
      </c>
      <c r="E223" s="1850" t="s">
        <v>2786</v>
      </c>
      <c r="F223" s="1850" t="s">
        <v>2485</v>
      </c>
      <c r="G223" s="1850" t="s">
        <v>28</v>
      </c>
      <c r="H223" s="1850" t="s">
        <v>28</v>
      </c>
      <c r="I223" s="1850" t="s">
        <v>814</v>
      </c>
    </row>
    <row customHeight="1" ht="11.25">
      <c r="A224" s="1850" t="s">
        <v>2253</v>
      </c>
      <c r="B224" s="1850" t="s">
        <v>16</v>
      </c>
      <c r="C224" s="1850" t="s">
        <v>2959</v>
      </c>
      <c r="D224" s="1850" t="s">
        <v>2960</v>
      </c>
      <c r="E224" s="1850" t="s">
        <v>2961</v>
      </c>
      <c r="F224" s="1850" t="s">
        <v>2276</v>
      </c>
      <c r="G224" s="1850" t="s">
        <v>28</v>
      </c>
      <c r="H224" s="1850" t="s">
        <v>28</v>
      </c>
      <c r="I224" s="1850" t="s">
        <v>814</v>
      </c>
    </row>
    <row customHeight="1" ht="11.25">
      <c r="A225" s="1850" t="s">
        <v>2253</v>
      </c>
      <c r="B225" s="1850" t="s">
        <v>16</v>
      </c>
      <c r="C225" s="1850" t="s">
        <v>2962</v>
      </c>
      <c r="D225" s="1850" t="s">
        <v>2963</v>
      </c>
      <c r="E225" s="1850" t="s">
        <v>2964</v>
      </c>
      <c r="F225" s="1850" t="s">
        <v>2272</v>
      </c>
      <c r="G225" s="1850" t="s">
        <v>28</v>
      </c>
      <c r="H225" s="1850" t="s">
        <v>28</v>
      </c>
      <c r="I225" s="1850" t="s">
        <v>814</v>
      </c>
    </row>
    <row customHeight="1" ht="11.25">
      <c r="A226" s="1850" t="s">
        <v>2253</v>
      </c>
      <c r="B226" s="1850" t="s">
        <v>16</v>
      </c>
      <c r="C226" s="1850" t="s">
        <v>2965</v>
      </c>
      <c r="D226" s="1850" t="s">
        <v>2966</v>
      </c>
      <c r="E226" s="1850" t="s">
        <v>2967</v>
      </c>
      <c r="F226" s="1850" t="s">
        <v>2272</v>
      </c>
      <c r="G226" s="1850" t="s">
        <v>28</v>
      </c>
      <c r="H226" s="1850" t="s">
        <v>28</v>
      </c>
      <c r="I226" s="1850" t="s">
        <v>814</v>
      </c>
    </row>
    <row customHeight="1" ht="11.25">
      <c r="A227" s="1850" t="s">
        <v>2253</v>
      </c>
      <c r="B227" s="1850" t="s">
        <v>16</v>
      </c>
      <c r="C227" s="1850" t="s">
        <v>2968</v>
      </c>
      <c r="D227" s="1850" t="s">
        <v>2969</v>
      </c>
      <c r="E227" s="1850" t="s">
        <v>2970</v>
      </c>
      <c r="F227" s="1850" t="s">
        <v>2300</v>
      </c>
      <c r="G227" s="1850" t="s">
        <v>28</v>
      </c>
      <c r="H227" s="1850" t="s">
        <v>28</v>
      </c>
      <c r="I227" s="1850" t="s">
        <v>814</v>
      </c>
    </row>
    <row customHeight="1" ht="11.25">
      <c r="A228" s="1850" t="s">
        <v>2253</v>
      </c>
      <c r="B228" s="1850" t="s">
        <v>16</v>
      </c>
      <c r="C228" s="1850" t="s">
        <v>2971</v>
      </c>
      <c r="D228" s="1850" t="s">
        <v>2972</v>
      </c>
      <c r="E228" s="1850" t="s">
        <v>2973</v>
      </c>
      <c r="F228" s="1850" t="s">
        <v>2257</v>
      </c>
      <c r="G228" s="1850" t="s">
        <v>28</v>
      </c>
      <c r="H228" s="1850" t="s">
        <v>28</v>
      </c>
      <c r="I228" s="1850" t="s">
        <v>814</v>
      </c>
    </row>
    <row customHeight="1" ht="11.25">
      <c r="A229" s="1850" t="s">
        <v>2253</v>
      </c>
      <c r="B229" s="1850" t="s">
        <v>16</v>
      </c>
      <c r="C229" s="1850" t="s">
        <v>2974</v>
      </c>
      <c r="D229" s="1850" t="s">
        <v>2975</v>
      </c>
      <c r="E229" s="1850" t="s">
        <v>2976</v>
      </c>
      <c r="F229" s="1850" t="s">
        <v>2276</v>
      </c>
      <c r="G229" s="1850" t="s">
        <v>28</v>
      </c>
      <c r="H229" s="1850" t="s">
        <v>28</v>
      </c>
      <c r="I229" s="1850" t="s">
        <v>814</v>
      </c>
    </row>
    <row customHeight="1" ht="11.25">
      <c r="A230" s="1850" t="s">
        <v>2253</v>
      </c>
      <c r="B230" s="1850" t="s">
        <v>16</v>
      </c>
      <c r="C230" s="1850" t="s">
        <v>2977</v>
      </c>
      <c r="D230" s="1850" t="s">
        <v>2978</v>
      </c>
      <c r="E230" s="1850" t="s">
        <v>2979</v>
      </c>
      <c r="F230" s="1850" t="s">
        <v>2868</v>
      </c>
      <c r="G230" s="1850" t="s">
        <v>2980</v>
      </c>
      <c r="H230" s="1850" t="s">
        <v>28</v>
      </c>
      <c r="I230" s="1850" t="s">
        <v>814</v>
      </c>
    </row>
    <row customHeight="1" ht="11.25">
      <c r="A231" s="1850" t="s">
        <v>2253</v>
      </c>
      <c r="B231" s="1850" t="s">
        <v>16</v>
      </c>
      <c r="C231" s="1850" t="s">
        <v>2981</v>
      </c>
      <c r="D231" s="1850" t="s">
        <v>2982</v>
      </c>
      <c r="E231" s="1850" t="s">
        <v>2983</v>
      </c>
      <c r="F231" s="1850" t="s">
        <v>2881</v>
      </c>
      <c r="G231" s="1850" t="s">
        <v>28</v>
      </c>
      <c r="H231" s="1850" t="s">
        <v>28</v>
      </c>
      <c r="I231" s="1850" t="s">
        <v>814</v>
      </c>
    </row>
    <row customHeight="1" ht="11.25">
      <c r="A232" s="1850" t="s">
        <v>2253</v>
      </c>
      <c r="B232" s="1850" t="s">
        <v>16</v>
      </c>
      <c r="C232" s="1850" t="s">
        <v>2984</v>
      </c>
      <c r="D232" s="1850" t="s">
        <v>2985</v>
      </c>
      <c r="E232" s="1850" t="s">
        <v>2986</v>
      </c>
      <c r="F232" s="1850" t="s">
        <v>2284</v>
      </c>
      <c r="G232" s="1850" t="s">
        <v>28</v>
      </c>
      <c r="H232" s="1850" t="s">
        <v>28</v>
      </c>
      <c r="I232" s="1850" t="s">
        <v>814</v>
      </c>
    </row>
    <row customHeight="1" ht="11.25">
      <c r="A233" s="1850" t="s">
        <v>2253</v>
      </c>
      <c r="B233" s="1850" t="s">
        <v>16</v>
      </c>
      <c r="C233" s="1850" t="s">
        <v>2987</v>
      </c>
      <c r="D233" s="1850" t="s">
        <v>2988</v>
      </c>
      <c r="E233" s="1850" t="s">
        <v>2989</v>
      </c>
      <c r="F233" s="1850" t="s">
        <v>2284</v>
      </c>
      <c r="G233" s="1850" t="s">
        <v>28</v>
      </c>
      <c r="H233" s="1850" t="s">
        <v>28</v>
      </c>
      <c r="I233" s="1850" t="s">
        <v>814</v>
      </c>
    </row>
    <row customHeight="1" ht="11.25">
      <c r="A234" s="1850" t="s">
        <v>2253</v>
      </c>
      <c r="B234" s="1850" t="s">
        <v>16</v>
      </c>
      <c r="C234" s="1850" t="s">
        <v>2990</v>
      </c>
      <c r="D234" s="1850" t="s">
        <v>2991</v>
      </c>
      <c r="E234" s="1850" t="s">
        <v>2992</v>
      </c>
      <c r="F234" s="1850" t="s">
        <v>2276</v>
      </c>
      <c r="G234" s="1850" t="s">
        <v>28</v>
      </c>
      <c r="H234" s="1850" t="s">
        <v>28</v>
      </c>
      <c r="I234" s="1850" t="s">
        <v>814</v>
      </c>
    </row>
    <row customHeight="1" ht="11.25">
      <c r="A235" s="1850" t="s">
        <v>2253</v>
      </c>
      <c r="B235" s="1850" t="s">
        <v>16</v>
      </c>
      <c r="C235" s="1850" t="s">
        <v>2993</v>
      </c>
      <c r="D235" s="1850" t="s">
        <v>2994</v>
      </c>
      <c r="E235" s="1850" t="s">
        <v>2995</v>
      </c>
      <c r="F235" s="1850" t="s">
        <v>2996</v>
      </c>
      <c r="G235" s="1850" t="s">
        <v>28</v>
      </c>
      <c r="H235" s="1850" t="s">
        <v>28</v>
      </c>
      <c r="I235" s="1850" t="s">
        <v>814</v>
      </c>
    </row>
    <row customHeight="1" ht="11.25">
      <c r="A236" s="1850" t="s">
        <v>2253</v>
      </c>
      <c r="B236" s="1850" t="s">
        <v>16</v>
      </c>
      <c r="C236" s="1850" t="s">
        <v>2997</v>
      </c>
      <c r="D236" s="1850" t="s">
        <v>2998</v>
      </c>
      <c r="E236" s="1850" t="s">
        <v>2999</v>
      </c>
      <c r="F236" s="1850" t="s">
        <v>2446</v>
      </c>
      <c r="G236" s="1850" t="s">
        <v>28</v>
      </c>
      <c r="H236" s="1850" t="s">
        <v>28</v>
      </c>
      <c r="I236" s="1850" t="s">
        <v>814</v>
      </c>
    </row>
    <row customHeight="1" ht="11.25">
      <c r="A237" s="1850" t="s">
        <v>2253</v>
      </c>
      <c r="B237" s="1850" t="s">
        <v>16</v>
      </c>
      <c r="C237" s="1850" t="s">
        <v>3000</v>
      </c>
      <c r="D237" s="1850" t="s">
        <v>3001</v>
      </c>
      <c r="E237" s="1850" t="s">
        <v>3002</v>
      </c>
      <c r="F237" s="1850" t="s">
        <v>2257</v>
      </c>
      <c r="G237" s="1850" t="s">
        <v>28</v>
      </c>
      <c r="H237" s="1850" t="s">
        <v>28</v>
      </c>
      <c r="I237" s="1850" t="s">
        <v>814</v>
      </c>
    </row>
    <row customHeight="1" ht="11.25">
      <c r="A238" s="1850" t="s">
        <v>2253</v>
      </c>
      <c r="B238" s="1850" t="s">
        <v>16</v>
      </c>
      <c r="C238" s="1850" t="s">
        <v>3003</v>
      </c>
      <c r="D238" s="1850" t="s">
        <v>3004</v>
      </c>
      <c r="E238" s="1850" t="s">
        <v>3005</v>
      </c>
      <c r="F238" s="1850" t="s">
        <v>2315</v>
      </c>
      <c r="G238" s="1850" t="s">
        <v>28</v>
      </c>
      <c r="H238" s="1850" t="s">
        <v>28</v>
      </c>
      <c r="I238" s="1850" t="s">
        <v>814</v>
      </c>
    </row>
    <row customHeight="1" ht="11.25">
      <c r="A239" s="1850" t="s">
        <v>2253</v>
      </c>
      <c r="B239" s="1850" t="s">
        <v>16</v>
      </c>
      <c r="C239" s="1850" t="s">
        <v>3006</v>
      </c>
      <c r="D239" s="1850" t="s">
        <v>3007</v>
      </c>
      <c r="E239" s="1850" t="s">
        <v>3008</v>
      </c>
      <c r="F239" s="1850" t="s">
        <v>2881</v>
      </c>
      <c r="G239" s="1850" t="s">
        <v>28</v>
      </c>
      <c r="H239" s="1850" t="s">
        <v>28</v>
      </c>
      <c r="I239" s="1850" t="s">
        <v>814</v>
      </c>
    </row>
    <row customHeight="1" ht="11.25">
      <c r="A240" s="1850" t="s">
        <v>2253</v>
      </c>
      <c r="B240" s="1850" t="s">
        <v>16</v>
      </c>
      <c r="C240" s="1850" t="s">
        <v>3009</v>
      </c>
      <c r="D240" s="1850" t="s">
        <v>3010</v>
      </c>
      <c r="E240" s="1850" t="s">
        <v>3011</v>
      </c>
      <c r="F240" s="1850" t="s">
        <v>2300</v>
      </c>
      <c r="G240" s="1850" t="s">
        <v>28</v>
      </c>
      <c r="H240" s="1850" t="s">
        <v>28</v>
      </c>
      <c r="I240" s="1850" t="s">
        <v>814</v>
      </c>
    </row>
    <row customHeight="1" ht="11.25">
      <c r="A241" s="1850" t="s">
        <v>2253</v>
      </c>
      <c r="B241" s="1850" t="s">
        <v>16</v>
      </c>
      <c r="C241" s="1850" t="s">
        <v>3012</v>
      </c>
      <c r="D241" s="1850" t="s">
        <v>3013</v>
      </c>
      <c r="E241" s="1850" t="s">
        <v>3014</v>
      </c>
      <c r="F241" s="1850" t="s">
        <v>2300</v>
      </c>
      <c r="G241" s="1850" t="s">
        <v>28</v>
      </c>
      <c r="H241" s="1850" t="s">
        <v>28</v>
      </c>
      <c r="I241" s="1850" t="s">
        <v>814</v>
      </c>
    </row>
    <row customHeight="1" ht="11.25">
      <c r="A242" s="1850" t="s">
        <v>2253</v>
      </c>
      <c r="B242" s="1850" t="s">
        <v>16</v>
      </c>
      <c r="C242" s="1850" t="s">
        <v>3015</v>
      </c>
      <c r="D242" s="1850" t="s">
        <v>3016</v>
      </c>
      <c r="E242" s="1850" t="s">
        <v>3017</v>
      </c>
      <c r="F242" s="1850" t="s">
        <v>3018</v>
      </c>
      <c r="G242" s="1850" t="s">
        <v>28</v>
      </c>
      <c r="H242" s="1850" t="s">
        <v>28</v>
      </c>
      <c r="I242" s="1850" t="s">
        <v>814</v>
      </c>
    </row>
    <row customHeight="1" ht="11.25">
      <c r="A243" s="1850" t="s">
        <v>2253</v>
      </c>
      <c r="B243" s="1850" t="s">
        <v>16</v>
      </c>
      <c r="C243" s="1850" t="s">
        <v>3019</v>
      </c>
      <c r="D243" s="1850" t="s">
        <v>3020</v>
      </c>
      <c r="E243" s="1850" t="s">
        <v>3021</v>
      </c>
      <c r="F243" s="1850" t="s">
        <v>2413</v>
      </c>
      <c r="G243" s="1850" t="s">
        <v>28</v>
      </c>
      <c r="H243" s="1850" t="s">
        <v>28</v>
      </c>
      <c r="I243" s="1850" t="s">
        <v>814</v>
      </c>
    </row>
    <row customHeight="1" ht="11.25">
      <c r="A244" s="1850" t="s">
        <v>2253</v>
      </c>
      <c r="B244" s="1850" t="s">
        <v>16</v>
      </c>
      <c r="C244" s="1850" t="s">
        <v>3022</v>
      </c>
      <c r="D244" s="1850" t="s">
        <v>3023</v>
      </c>
      <c r="E244" s="1850" t="s">
        <v>3024</v>
      </c>
      <c r="F244" s="1850" t="s">
        <v>2413</v>
      </c>
      <c r="G244" s="1850" t="s">
        <v>28</v>
      </c>
      <c r="H244" s="1850" t="s">
        <v>28</v>
      </c>
      <c r="I244" s="1850" t="s">
        <v>814</v>
      </c>
    </row>
    <row customHeight="1" ht="11.25">
      <c r="A245" s="1850" t="s">
        <v>2253</v>
      </c>
      <c r="B245" s="1850" t="s">
        <v>16</v>
      </c>
      <c r="C245" s="1850" t="s">
        <v>3025</v>
      </c>
      <c r="D245" s="1850" t="s">
        <v>3026</v>
      </c>
      <c r="E245" s="1850" t="s">
        <v>2351</v>
      </c>
      <c r="F245" s="1850" t="s">
        <v>3027</v>
      </c>
      <c r="G245" s="1850" t="s">
        <v>28</v>
      </c>
      <c r="H245" s="1850" t="s">
        <v>28</v>
      </c>
      <c r="I245" s="1850" t="s">
        <v>814</v>
      </c>
    </row>
    <row customHeight="1" ht="11.25">
      <c r="A246" s="1850" t="s">
        <v>2253</v>
      </c>
      <c r="B246" s="1850" t="s">
        <v>16</v>
      </c>
      <c r="C246" s="1850" t="s">
        <v>3028</v>
      </c>
      <c r="D246" s="1850" t="s">
        <v>3029</v>
      </c>
      <c r="E246" s="1850" t="s">
        <v>3030</v>
      </c>
      <c r="F246" s="1850" t="s">
        <v>3031</v>
      </c>
      <c r="G246" s="1850" t="s">
        <v>28</v>
      </c>
      <c r="H246" s="1850" t="s">
        <v>28</v>
      </c>
      <c r="I246" s="1850" t="s">
        <v>814</v>
      </c>
    </row>
    <row customHeight="1" ht="11.25">
      <c r="A247" s="1850" t="s">
        <v>2253</v>
      </c>
      <c r="B247" s="1850" t="s">
        <v>16</v>
      </c>
      <c r="C247" s="1850" t="s">
        <v>3032</v>
      </c>
      <c r="D247" s="1850" t="s">
        <v>3033</v>
      </c>
      <c r="E247" s="1850" t="s">
        <v>3034</v>
      </c>
      <c r="F247" s="1850" t="s">
        <v>3035</v>
      </c>
      <c r="G247" s="1850" t="s">
        <v>28</v>
      </c>
      <c r="H247" s="1850" t="s">
        <v>28</v>
      </c>
      <c r="I247" s="1850" t="s">
        <v>814</v>
      </c>
    </row>
    <row customHeight="1" ht="11.25">
      <c r="A248" s="1850" t="s">
        <v>2253</v>
      </c>
      <c r="B248" s="1850" t="s">
        <v>16</v>
      </c>
      <c r="C248" s="1850" t="s">
        <v>3036</v>
      </c>
      <c r="D248" s="1850" t="s">
        <v>3037</v>
      </c>
      <c r="E248" s="1850" t="s">
        <v>3038</v>
      </c>
      <c r="F248" s="1850" t="s">
        <v>2446</v>
      </c>
      <c r="G248" s="1850" t="s">
        <v>28</v>
      </c>
      <c r="H248" s="1850" t="s">
        <v>28</v>
      </c>
      <c r="I248" s="1850" t="s">
        <v>814</v>
      </c>
    </row>
    <row customHeight="1" ht="11.25">
      <c r="A249" s="1850" t="s">
        <v>2253</v>
      </c>
      <c r="B249" s="1850" t="s">
        <v>16</v>
      </c>
      <c r="C249" s="1850" t="s">
        <v>3039</v>
      </c>
      <c r="D249" s="1850" t="s">
        <v>3040</v>
      </c>
      <c r="E249" s="1850" t="s">
        <v>3041</v>
      </c>
      <c r="F249" s="1850" t="s">
        <v>3042</v>
      </c>
      <c r="G249" s="1850" t="s">
        <v>28</v>
      </c>
      <c r="H249" s="1850" t="s">
        <v>28</v>
      </c>
      <c r="I249" s="1850" t="s">
        <v>814</v>
      </c>
    </row>
    <row customHeight="1" ht="11.25">
      <c r="A250" s="1850" t="s">
        <v>2253</v>
      </c>
      <c r="B250" s="1850" t="s">
        <v>16</v>
      </c>
      <c r="C250" s="1850" t="s">
        <v>3043</v>
      </c>
      <c r="D250" s="1850" t="s">
        <v>3044</v>
      </c>
      <c r="E250" s="1850" t="s">
        <v>3045</v>
      </c>
      <c r="F250" s="1850" t="s">
        <v>2446</v>
      </c>
      <c r="G250" s="1850" t="s">
        <v>28</v>
      </c>
      <c r="H250" s="1850" t="s">
        <v>28</v>
      </c>
      <c r="I250" s="1850" t="s">
        <v>814</v>
      </c>
    </row>
    <row customHeight="1" ht="11.25">
      <c r="A251" s="1850" t="s">
        <v>2253</v>
      </c>
      <c r="B251" s="1850" t="s">
        <v>16</v>
      </c>
      <c r="C251" s="1850" t="s">
        <v>3046</v>
      </c>
      <c r="D251" s="1850" t="s">
        <v>3047</v>
      </c>
      <c r="E251" s="1850" t="s">
        <v>3048</v>
      </c>
      <c r="F251" s="1850" t="s">
        <v>2947</v>
      </c>
      <c r="G251" s="1850" t="s">
        <v>28</v>
      </c>
      <c r="H251" s="1850" t="s">
        <v>28</v>
      </c>
      <c r="I251" s="1850" t="s">
        <v>814</v>
      </c>
    </row>
    <row customHeight="1" ht="11.25">
      <c r="A252" s="1850" t="s">
        <v>2253</v>
      </c>
      <c r="B252" s="1850" t="s">
        <v>16</v>
      </c>
      <c r="C252" s="1850" t="s">
        <v>3049</v>
      </c>
      <c r="D252" s="1850" t="s">
        <v>3050</v>
      </c>
      <c r="E252" s="1850" t="s">
        <v>3051</v>
      </c>
      <c r="F252" s="1850" t="s">
        <v>2276</v>
      </c>
      <c r="G252" s="1850" t="s">
        <v>28</v>
      </c>
      <c r="H252" s="1850" t="s">
        <v>28</v>
      </c>
      <c r="I252" s="1850" t="s">
        <v>814</v>
      </c>
    </row>
    <row customHeight="1" ht="11.25">
      <c r="A253" s="1850" t="s">
        <v>2253</v>
      </c>
      <c r="B253" s="1850" t="s">
        <v>16</v>
      </c>
      <c r="C253" s="1850" t="s">
        <v>3052</v>
      </c>
      <c r="D253" s="1850" t="s">
        <v>3053</v>
      </c>
      <c r="E253" s="1850" t="s">
        <v>3054</v>
      </c>
      <c r="F253" s="1850" t="s">
        <v>3055</v>
      </c>
      <c r="G253" s="1850" t="s">
        <v>28</v>
      </c>
      <c r="H253" s="1850" t="s">
        <v>28</v>
      </c>
      <c r="I253" s="1850" t="s">
        <v>814</v>
      </c>
    </row>
    <row customHeight="1" ht="11.25">
      <c r="A254" s="1850" t="s">
        <v>2253</v>
      </c>
      <c r="B254" s="1850" t="s">
        <v>16</v>
      </c>
      <c r="C254" s="1850" t="s">
        <v>3056</v>
      </c>
      <c r="D254" s="1850" t="s">
        <v>3057</v>
      </c>
      <c r="E254" s="1850" t="s">
        <v>3058</v>
      </c>
      <c r="F254" s="1850" t="s">
        <v>3059</v>
      </c>
      <c r="G254" s="1850" t="s">
        <v>28</v>
      </c>
      <c r="H254" s="1850" t="s">
        <v>28</v>
      </c>
      <c r="I254" s="1850" t="s">
        <v>814</v>
      </c>
    </row>
    <row customHeight="1" ht="11.25">
      <c r="A255" s="1850" t="s">
        <v>2253</v>
      </c>
      <c r="B255" s="1850" t="s">
        <v>16</v>
      </c>
      <c r="C255" s="1850" t="s">
        <v>3060</v>
      </c>
      <c r="D255" s="1850" t="s">
        <v>3061</v>
      </c>
      <c r="E255" s="1850" t="s">
        <v>3034</v>
      </c>
      <c r="F255" s="1850" t="s">
        <v>3062</v>
      </c>
      <c r="G255" s="1850" t="s">
        <v>28</v>
      </c>
      <c r="H255" s="1850" t="s">
        <v>28</v>
      </c>
      <c r="I255" s="1850" t="s">
        <v>814</v>
      </c>
    </row>
    <row customHeight="1" ht="11.25">
      <c r="A256" s="1850" t="s">
        <v>2253</v>
      </c>
      <c r="B256" s="1850" t="s">
        <v>16</v>
      </c>
      <c r="C256" s="1850" t="s">
        <v>3063</v>
      </c>
      <c r="D256" s="1850" t="s">
        <v>3064</v>
      </c>
      <c r="E256" s="1850" t="s">
        <v>3058</v>
      </c>
      <c r="F256" s="1850" t="s">
        <v>3065</v>
      </c>
      <c r="G256" s="1850" t="s">
        <v>28</v>
      </c>
      <c r="H256" s="1850" t="s">
        <v>28</v>
      </c>
      <c r="I256" s="1850" t="s">
        <v>814</v>
      </c>
    </row>
    <row customHeight="1" ht="11.25">
      <c r="A257" s="1850" t="s">
        <v>2253</v>
      </c>
      <c r="B257" s="1850" t="s">
        <v>16</v>
      </c>
      <c r="C257" s="1850" t="s">
        <v>2254</v>
      </c>
      <c r="D257" s="1850" t="s">
        <v>2255</v>
      </c>
      <c r="E257" s="1850" t="s">
        <v>2256</v>
      </c>
      <c r="F257" s="1850" t="s">
        <v>2257</v>
      </c>
      <c r="G257" s="1850" t="s">
        <v>28</v>
      </c>
      <c r="H257" s="1850" t="s">
        <v>28</v>
      </c>
      <c r="I257" s="1850" t="s">
        <v>900</v>
      </c>
    </row>
    <row customHeight="1" ht="11.25">
      <c r="A258" s="1850" t="s">
        <v>2253</v>
      </c>
      <c r="B258" s="1850" t="s">
        <v>16</v>
      </c>
      <c r="C258" s="1850" t="s">
        <v>2258</v>
      </c>
      <c r="D258" s="1850" t="s">
        <v>2259</v>
      </c>
      <c r="E258" s="1850" t="s">
        <v>2260</v>
      </c>
      <c r="F258" s="1850" t="s">
        <v>2261</v>
      </c>
      <c r="G258" s="1850" t="s">
        <v>28</v>
      </c>
      <c r="H258" s="1850" t="s">
        <v>28</v>
      </c>
      <c r="I258" s="1850" t="s">
        <v>900</v>
      </c>
    </row>
    <row customHeight="1" ht="11.25">
      <c r="A259" s="1850" t="s">
        <v>2253</v>
      </c>
      <c r="B259" s="1850" t="s">
        <v>16</v>
      </c>
      <c r="C259" s="1850" t="s">
        <v>2262</v>
      </c>
      <c r="D259" s="1850" t="s">
        <v>2263</v>
      </c>
      <c r="E259" s="1850" t="s">
        <v>2264</v>
      </c>
      <c r="F259" s="1850" t="s">
        <v>2265</v>
      </c>
      <c r="G259" s="1850" t="s">
        <v>28</v>
      </c>
      <c r="H259" s="1850" t="s">
        <v>28</v>
      </c>
      <c r="I259" s="1850" t="s">
        <v>900</v>
      </c>
    </row>
    <row customHeight="1" ht="11.25">
      <c r="A260" s="1850" t="s">
        <v>2253</v>
      </c>
      <c r="B260" s="1850" t="s">
        <v>16</v>
      </c>
      <c r="C260" s="1850" t="s">
        <v>2266</v>
      </c>
      <c r="D260" s="1850" t="s">
        <v>2263</v>
      </c>
      <c r="E260" s="1850" t="s">
        <v>2264</v>
      </c>
      <c r="F260" s="1850" t="s">
        <v>2267</v>
      </c>
      <c r="G260" s="1850" t="s">
        <v>2268</v>
      </c>
      <c r="H260" s="1850" t="s">
        <v>28</v>
      </c>
      <c r="I260" s="1850" t="s">
        <v>900</v>
      </c>
    </row>
    <row customHeight="1" ht="11.25">
      <c r="A261" s="1850" t="s">
        <v>2253</v>
      </c>
      <c r="B261" s="1850" t="s">
        <v>16</v>
      </c>
      <c r="C261" s="1850" t="s">
        <v>2277</v>
      </c>
      <c r="D261" s="1850" t="s">
        <v>2278</v>
      </c>
      <c r="E261" s="1850" t="s">
        <v>2279</v>
      </c>
      <c r="F261" s="1850" t="s">
        <v>2280</v>
      </c>
      <c r="G261" s="1850" t="s">
        <v>28</v>
      </c>
      <c r="H261" s="1850" t="s">
        <v>28</v>
      </c>
      <c r="I261" s="1850" t="s">
        <v>900</v>
      </c>
    </row>
    <row customHeight="1" ht="11.25">
      <c r="A262" s="1850" t="s">
        <v>2253</v>
      </c>
      <c r="B262" s="1850" t="s">
        <v>16</v>
      </c>
      <c r="C262" s="1850" t="s">
        <v>2291</v>
      </c>
      <c r="D262" s="1850" t="s">
        <v>2292</v>
      </c>
      <c r="E262" s="1850" t="s">
        <v>2293</v>
      </c>
      <c r="F262" s="1850" t="s">
        <v>2272</v>
      </c>
      <c r="G262" s="1850" t="s">
        <v>28</v>
      </c>
      <c r="H262" s="1850" t="s">
        <v>28</v>
      </c>
      <c r="I262" s="1850" t="s">
        <v>900</v>
      </c>
    </row>
    <row customHeight="1" ht="11.25">
      <c r="A263" s="1850" t="s">
        <v>2253</v>
      </c>
      <c r="B263" s="1850" t="s">
        <v>16</v>
      </c>
      <c r="C263" s="1850" t="s">
        <v>2294</v>
      </c>
      <c r="D263" s="1850" t="s">
        <v>2295</v>
      </c>
      <c r="E263" s="1850" t="s">
        <v>2296</v>
      </c>
      <c r="F263" s="1850" t="s">
        <v>2276</v>
      </c>
      <c r="G263" s="1850" t="s">
        <v>28</v>
      </c>
      <c r="H263" s="1850" t="s">
        <v>28</v>
      </c>
      <c r="I263" s="1850" t="s">
        <v>900</v>
      </c>
    </row>
    <row customHeight="1" ht="11.25">
      <c r="A264" s="1850" t="s">
        <v>2253</v>
      </c>
      <c r="B264" s="1850" t="s">
        <v>16</v>
      </c>
      <c r="C264" s="1850" t="s">
        <v>13</v>
      </c>
      <c r="D264" s="1850" t="s">
        <v>46</v>
      </c>
      <c r="E264" s="1850" t="s">
        <v>49</v>
      </c>
      <c r="F264" s="1850" t="s">
        <v>51</v>
      </c>
      <c r="G264" s="1850" t="s">
        <v>28</v>
      </c>
      <c r="H264" s="1850" t="s">
        <v>28</v>
      </c>
      <c r="I264" s="1850" t="s">
        <v>900</v>
      </c>
    </row>
    <row customHeight="1" ht="11.25">
      <c r="A265" s="1850" t="s">
        <v>2253</v>
      </c>
      <c r="B265" s="1850" t="s">
        <v>16</v>
      </c>
      <c r="C265" s="1850" t="s">
        <v>2308</v>
      </c>
      <c r="D265" s="1850" t="s">
        <v>2309</v>
      </c>
      <c r="E265" s="1850" t="s">
        <v>2310</v>
      </c>
      <c r="F265" s="1850" t="s">
        <v>2272</v>
      </c>
      <c r="G265" s="1850" t="s">
        <v>2311</v>
      </c>
      <c r="H265" s="1850" t="s">
        <v>28</v>
      </c>
      <c r="I265" s="1850" t="s">
        <v>900</v>
      </c>
    </row>
    <row customHeight="1" ht="11.25">
      <c r="A266" s="1850" t="s">
        <v>2253</v>
      </c>
      <c r="B266" s="1850" t="s">
        <v>16</v>
      </c>
      <c r="C266" s="1850" t="s">
        <v>2316</v>
      </c>
      <c r="D266" s="1850" t="s">
        <v>2317</v>
      </c>
      <c r="E266" s="1850" t="s">
        <v>2318</v>
      </c>
      <c r="F266" s="1850" t="s">
        <v>2319</v>
      </c>
      <c r="G266" s="1850" t="s">
        <v>28</v>
      </c>
      <c r="H266" s="1850" t="s">
        <v>28</v>
      </c>
      <c r="I266" s="1850" t="s">
        <v>900</v>
      </c>
    </row>
    <row customHeight="1" ht="11.25">
      <c r="A267" s="1850" t="s">
        <v>2253</v>
      </c>
      <c r="B267" s="1850" t="s">
        <v>16</v>
      </c>
      <c r="C267" s="1850" t="s">
        <v>2320</v>
      </c>
      <c r="D267" s="1850" t="s">
        <v>2321</v>
      </c>
      <c r="E267" s="1850" t="s">
        <v>2322</v>
      </c>
      <c r="F267" s="1850" t="s">
        <v>2315</v>
      </c>
      <c r="G267" s="1850" t="s">
        <v>28</v>
      </c>
      <c r="H267" s="1850" t="s">
        <v>28</v>
      </c>
      <c r="I267" s="1850" t="s">
        <v>900</v>
      </c>
    </row>
    <row customHeight="1" ht="11.25">
      <c r="A268" s="1850" t="s">
        <v>2253</v>
      </c>
      <c r="B268" s="1850" t="s">
        <v>16</v>
      </c>
      <c r="C268" s="1850" t="s">
        <v>2323</v>
      </c>
      <c r="D268" s="1850" t="s">
        <v>2324</v>
      </c>
      <c r="E268" s="1850" t="s">
        <v>2325</v>
      </c>
      <c r="F268" s="1850" t="s">
        <v>2284</v>
      </c>
      <c r="G268" s="1850" t="s">
        <v>28</v>
      </c>
      <c r="H268" s="1850" t="s">
        <v>28</v>
      </c>
      <c r="I268" s="1850" t="s">
        <v>900</v>
      </c>
    </row>
    <row customHeight="1" ht="11.25">
      <c r="A269" s="1850" t="s">
        <v>2253</v>
      </c>
      <c r="B269" s="1850" t="s">
        <v>16</v>
      </c>
      <c r="C269" s="1850" t="s">
        <v>2326</v>
      </c>
      <c r="D269" s="1850" t="s">
        <v>2327</v>
      </c>
      <c r="E269" s="1850" t="s">
        <v>2328</v>
      </c>
      <c r="F269" s="1850" t="s">
        <v>2284</v>
      </c>
      <c r="G269" s="1850" t="s">
        <v>28</v>
      </c>
      <c r="H269" s="1850" t="s">
        <v>28</v>
      </c>
      <c r="I269" s="1850" t="s">
        <v>900</v>
      </c>
    </row>
    <row customHeight="1" ht="11.25">
      <c r="A270" s="1850" t="s">
        <v>2253</v>
      </c>
      <c r="B270" s="1850" t="s">
        <v>16</v>
      </c>
      <c r="C270" s="1850" t="s">
        <v>2329</v>
      </c>
      <c r="D270" s="1850" t="s">
        <v>2330</v>
      </c>
      <c r="E270" s="1850" t="s">
        <v>2331</v>
      </c>
      <c r="F270" s="1850" t="s">
        <v>2272</v>
      </c>
      <c r="G270" s="1850" t="s">
        <v>28</v>
      </c>
      <c r="H270" s="1850" t="s">
        <v>28</v>
      </c>
      <c r="I270" s="1850" t="s">
        <v>900</v>
      </c>
    </row>
    <row customHeight="1" ht="11.25">
      <c r="A271" s="1850" t="s">
        <v>2253</v>
      </c>
      <c r="B271" s="1850" t="s">
        <v>16</v>
      </c>
      <c r="C271" s="1850" t="s">
        <v>2346</v>
      </c>
      <c r="D271" s="1850" t="s">
        <v>2347</v>
      </c>
      <c r="E271" s="1850" t="s">
        <v>2348</v>
      </c>
      <c r="F271" s="1850" t="s">
        <v>2284</v>
      </c>
      <c r="G271" s="1850" t="s">
        <v>28</v>
      </c>
      <c r="H271" s="1850" t="s">
        <v>28</v>
      </c>
      <c r="I271" s="1850" t="s">
        <v>900</v>
      </c>
    </row>
    <row customHeight="1" ht="11.25">
      <c r="A272" s="1850" t="s">
        <v>2253</v>
      </c>
      <c r="B272" s="1850" t="s">
        <v>16</v>
      </c>
      <c r="C272" s="1850" t="s">
        <v>2360</v>
      </c>
      <c r="D272" s="1850" t="s">
        <v>2361</v>
      </c>
      <c r="E272" s="1850" t="s">
        <v>2362</v>
      </c>
      <c r="F272" s="1850" t="s">
        <v>2257</v>
      </c>
      <c r="G272" s="1850" t="s">
        <v>28</v>
      </c>
      <c r="H272" s="1850" t="s">
        <v>28</v>
      </c>
      <c r="I272" s="1850" t="s">
        <v>900</v>
      </c>
    </row>
    <row customHeight="1" ht="11.25">
      <c r="A273" s="1850" t="s">
        <v>2253</v>
      </c>
      <c r="B273" s="1850" t="s">
        <v>16</v>
      </c>
      <c r="C273" s="1850" t="s">
        <v>2363</v>
      </c>
      <c r="D273" s="1850" t="s">
        <v>2364</v>
      </c>
      <c r="E273" s="1850" t="s">
        <v>2365</v>
      </c>
      <c r="F273" s="1850" t="s">
        <v>2276</v>
      </c>
      <c r="G273" s="1850" t="s">
        <v>28</v>
      </c>
      <c r="H273" s="1850" t="s">
        <v>28</v>
      </c>
      <c r="I273" s="1850" t="s">
        <v>900</v>
      </c>
    </row>
    <row customHeight="1" ht="11.25">
      <c r="A274" s="1850" t="s">
        <v>2253</v>
      </c>
      <c r="B274" s="1850" t="s">
        <v>16</v>
      </c>
      <c r="C274" s="1850" t="s">
        <v>2366</v>
      </c>
      <c r="D274" s="1850" t="s">
        <v>2367</v>
      </c>
      <c r="E274" s="1850" t="s">
        <v>2368</v>
      </c>
      <c r="F274" s="1850" t="s">
        <v>2272</v>
      </c>
      <c r="G274" s="1850" t="s">
        <v>28</v>
      </c>
      <c r="H274" s="1850" t="s">
        <v>28</v>
      </c>
      <c r="I274" s="1850" t="s">
        <v>900</v>
      </c>
    </row>
    <row customHeight="1" ht="11.25">
      <c r="A275" s="1850" t="s">
        <v>2253</v>
      </c>
      <c r="B275" s="1850" t="s">
        <v>16</v>
      </c>
      <c r="C275" s="1850" t="s">
        <v>2369</v>
      </c>
      <c r="D275" s="1850" t="s">
        <v>2370</v>
      </c>
      <c r="E275" s="1850" t="s">
        <v>2371</v>
      </c>
      <c r="F275" s="1850" t="s">
        <v>2372</v>
      </c>
      <c r="G275" s="1850" t="s">
        <v>28</v>
      </c>
      <c r="H275" s="1850" t="s">
        <v>28</v>
      </c>
      <c r="I275" s="1850" t="s">
        <v>900</v>
      </c>
    </row>
    <row customHeight="1" ht="11.25">
      <c r="A276" s="1850" t="s">
        <v>2253</v>
      </c>
      <c r="B276" s="1850" t="s">
        <v>16</v>
      </c>
      <c r="C276" s="1850" t="s">
        <v>2376</v>
      </c>
      <c r="D276" s="1850" t="s">
        <v>2377</v>
      </c>
      <c r="E276" s="1850" t="s">
        <v>2351</v>
      </c>
      <c r="F276" s="1850" t="s">
        <v>2378</v>
      </c>
      <c r="G276" s="1850" t="s">
        <v>28</v>
      </c>
      <c r="H276" s="1850" t="s">
        <v>28</v>
      </c>
      <c r="I276" s="1850" t="s">
        <v>900</v>
      </c>
    </row>
    <row customHeight="1" ht="11.25">
      <c r="A277" s="1850" t="s">
        <v>2253</v>
      </c>
      <c r="B277" s="1850" t="s">
        <v>16</v>
      </c>
      <c r="C277" s="1850" t="s">
        <v>2382</v>
      </c>
      <c r="D277" s="1850" t="s">
        <v>2383</v>
      </c>
      <c r="E277" s="1850" t="s">
        <v>2384</v>
      </c>
      <c r="F277" s="1850" t="s">
        <v>2359</v>
      </c>
      <c r="G277" s="1850" t="s">
        <v>28</v>
      </c>
      <c r="H277" s="1850" t="s">
        <v>28</v>
      </c>
      <c r="I277" s="1850" t="s">
        <v>900</v>
      </c>
    </row>
    <row customHeight="1" ht="11.25">
      <c r="A278" s="1850" t="s">
        <v>2253</v>
      </c>
      <c r="B278" s="1850" t="s">
        <v>16</v>
      </c>
      <c r="C278" s="1850" t="s">
        <v>28</v>
      </c>
      <c r="D278" s="1850" t="s">
        <v>2421</v>
      </c>
      <c r="E278" s="1850" t="s">
        <v>2422</v>
      </c>
      <c r="F278" s="1850" t="s">
        <v>2272</v>
      </c>
      <c r="G278" s="1850" t="s">
        <v>28</v>
      </c>
      <c r="H278" s="1850" t="s">
        <v>28</v>
      </c>
      <c r="I278" s="1850" t="s">
        <v>900</v>
      </c>
    </row>
    <row customHeight="1" ht="11.25">
      <c r="A279" s="1850" t="s">
        <v>2253</v>
      </c>
      <c r="B279" s="1850" t="s">
        <v>16</v>
      </c>
      <c r="C279" s="1850" t="s">
        <v>2430</v>
      </c>
      <c r="D279" s="1850" t="s">
        <v>2431</v>
      </c>
      <c r="E279" s="1850" t="s">
        <v>2432</v>
      </c>
      <c r="F279" s="1850" t="s">
        <v>2284</v>
      </c>
      <c r="G279" s="1850" t="s">
        <v>28</v>
      </c>
      <c r="H279" s="1850" t="s">
        <v>28</v>
      </c>
      <c r="I279" s="1850" t="s">
        <v>900</v>
      </c>
    </row>
    <row customHeight="1" ht="11.25">
      <c r="A280" s="1850" t="s">
        <v>2253</v>
      </c>
      <c r="B280" s="1850" t="s">
        <v>16</v>
      </c>
      <c r="C280" s="1850" t="s">
        <v>2443</v>
      </c>
      <c r="D280" s="1850" t="s">
        <v>2444</v>
      </c>
      <c r="E280" s="1850" t="s">
        <v>2445</v>
      </c>
      <c r="F280" s="1850" t="s">
        <v>2446</v>
      </c>
      <c r="G280" s="1850" t="s">
        <v>28</v>
      </c>
      <c r="H280" s="1850" t="s">
        <v>28</v>
      </c>
      <c r="I280" s="1850" t="s">
        <v>900</v>
      </c>
    </row>
    <row customHeight="1" ht="11.25">
      <c r="A281" s="1850" t="s">
        <v>2253</v>
      </c>
      <c r="B281" s="1850" t="s">
        <v>16</v>
      </c>
      <c r="C281" s="1850" t="s">
        <v>2450</v>
      </c>
      <c r="D281" s="1850" t="s">
        <v>2451</v>
      </c>
      <c r="E281" s="1850" t="s">
        <v>2452</v>
      </c>
      <c r="F281" s="1850" t="s">
        <v>2359</v>
      </c>
      <c r="G281" s="1850" t="s">
        <v>28</v>
      </c>
      <c r="H281" s="1850" t="s">
        <v>28</v>
      </c>
      <c r="I281" s="1850" t="s">
        <v>900</v>
      </c>
    </row>
    <row customHeight="1" ht="11.25">
      <c r="A282" s="1850" t="s">
        <v>2253</v>
      </c>
      <c r="B282" s="1850" t="s">
        <v>16</v>
      </c>
      <c r="C282" s="1850" t="s">
        <v>2453</v>
      </c>
      <c r="D282" s="1850" t="s">
        <v>2454</v>
      </c>
      <c r="E282" s="1850" t="s">
        <v>2455</v>
      </c>
      <c r="F282" s="1850" t="s">
        <v>2315</v>
      </c>
      <c r="G282" s="1850" t="s">
        <v>28</v>
      </c>
      <c r="H282" s="1850" t="s">
        <v>28</v>
      </c>
      <c r="I282" s="1850" t="s">
        <v>900</v>
      </c>
    </row>
    <row customHeight="1" ht="11.25">
      <c r="A283" s="1850" t="s">
        <v>2253</v>
      </c>
      <c r="B283" s="1850" t="s">
        <v>16</v>
      </c>
      <c r="C283" s="1850" t="s">
        <v>2459</v>
      </c>
      <c r="D283" s="1850" t="s">
        <v>2460</v>
      </c>
      <c r="E283" s="1850" t="s">
        <v>2461</v>
      </c>
      <c r="F283" s="1850" t="s">
        <v>2300</v>
      </c>
      <c r="G283" s="1850" t="s">
        <v>28</v>
      </c>
      <c r="H283" s="1850" t="s">
        <v>28</v>
      </c>
      <c r="I283" s="1850" t="s">
        <v>900</v>
      </c>
    </row>
    <row customHeight="1" ht="11.25">
      <c r="A284" s="1850" t="s">
        <v>2253</v>
      </c>
      <c r="B284" s="1850" t="s">
        <v>16</v>
      </c>
      <c r="C284" s="1850" t="s">
        <v>2462</v>
      </c>
      <c r="D284" s="1850" t="s">
        <v>2463</v>
      </c>
      <c r="E284" s="1850" t="s">
        <v>2464</v>
      </c>
      <c r="F284" s="1850" t="s">
        <v>2359</v>
      </c>
      <c r="G284" s="1850" t="s">
        <v>28</v>
      </c>
      <c r="H284" s="1850" t="s">
        <v>28</v>
      </c>
      <c r="I284" s="1850" t="s">
        <v>900</v>
      </c>
    </row>
    <row customHeight="1" ht="11.25">
      <c r="A285" s="1850" t="s">
        <v>2253</v>
      </c>
      <c r="B285" s="1850" t="s">
        <v>16</v>
      </c>
      <c r="C285" s="1850" t="s">
        <v>2465</v>
      </c>
      <c r="D285" s="1850" t="s">
        <v>2466</v>
      </c>
      <c r="E285" s="1850" t="s">
        <v>2467</v>
      </c>
      <c r="F285" s="1850" t="s">
        <v>2359</v>
      </c>
      <c r="G285" s="1850" t="s">
        <v>28</v>
      </c>
      <c r="H285" s="1850" t="s">
        <v>28</v>
      </c>
      <c r="I285" s="1850" t="s">
        <v>900</v>
      </c>
    </row>
    <row customHeight="1" ht="11.25">
      <c r="A286" s="1850" t="s">
        <v>2253</v>
      </c>
      <c r="B286" s="1850" t="s">
        <v>16</v>
      </c>
      <c r="C286" s="1850" t="s">
        <v>2468</v>
      </c>
      <c r="D286" s="1850" t="s">
        <v>2469</v>
      </c>
      <c r="E286" s="1850" t="s">
        <v>2470</v>
      </c>
      <c r="F286" s="1850" t="s">
        <v>2413</v>
      </c>
      <c r="G286" s="1850" t="s">
        <v>28</v>
      </c>
      <c r="H286" s="1850" t="s">
        <v>28</v>
      </c>
      <c r="I286" s="1850" t="s">
        <v>900</v>
      </c>
    </row>
    <row customHeight="1" ht="11.25">
      <c r="A287" s="1850" t="s">
        <v>2253</v>
      </c>
      <c r="B287" s="1850" t="s">
        <v>16</v>
      </c>
      <c r="C287" s="1850" t="s">
        <v>2474</v>
      </c>
      <c r="D287" s="1850" t="s">
        <v>2475</v>
      </c>
      <c r="E287" s="1850" t="s">
        <v>2476</v>
      </c>
      <c r="F287" s="1850" t="s">
        <v>2300</v>
      </c>
      <c r="G287" s="1850" t="s">
        <v>28</v>
      </c>
      <c r="H287" s="1850" t="s">
        <v>28</v>
      </c>
      <c r="I287" s="1850" t="s">
        <v>900</v>
      </c>
    </row>
    <row customHeight="1" ht="11.25">
      <c r="A288" s="1850" t="s">
        <v>2253</v>
      </c>
      <c r="B288" s="1850" t="s">
        <v>16</v>
      </c>
      <c r="C288" s="1850" t="s">
        <v>2480</v>
      </c>
      <c r="D288" s="1850" t="s">
        <v>2481</v>
      </c>
      <c r="E288" s="1850" t="s">
        <v>2482</v>
      </c>
      <c r="F288" s="1850" t="s">
        <v>2276</v>
      </c>
      <c r="G288" s="1850" t="s">
        <v>28</v>
      </c>
      <c r="H288" s="1850" t="s">
        <v>28</v>
      </c>
      <c r="I288" s="1850" t="s">
        <v>900</v>
      </c>
    </row>
    <row customHeight="1" ht="11.25">
      <c r="A289" s="1850" t="s">
        <v>2253</v>
      </c>
      <c r="B289" s="1850" t="s">
        <v>16</v>
      </c>
      <c r="C289" s="1850" t="s">
        <v>2483</v>
      </c>
      <c r="D289" s="1850" t="s">
        <v>2484</v>
      </c>
      <c r="E289" s="1850" t="s">
        <v>2482</v>
      </c>
      <c r="F289" s="1850" t="s">
        <v>2485</v>
      </c>
      <c r="G289" s="1850" t="s">
        <v>28</v>
      </c>
      <c r="H289" s="1850" t="s">
        <v>28</v>
      </c>
      <c r="I289" s="1850" t="s">
        <v>900</v>
      </c>
    </row>
    <row customHeight="1" ht="11.25">
      <c r="A290" s="1850" t="s">
        <v>2253</v>
      </c>
      <c r="B290" s="1850" t="s">
        <v>16</v>
      </c>
      <c r="C290" s="1850" t="s">
        <v>2486</v>
      </c>
      <c r="D290" s="1850" t="s">
        <v>2487</v>
      </c>
      <c r="E290" s="1850" t="s">
        <v>2488</v>
      </c>
      <c r="F290" s="1850" t="s">
        <v>2446</v>
      </c>
      <c r="G290" s="1850" t="s">
        <v>2489</v>
      </c>
      <c r="H290" s="1850" t="s">
        <v>28</v>
      </c>
      <c r="I290" s="1850" t="s">
        <v>900</v>
      </c>
    </row>
    <row customHeight="1" ht="11.25">
      <c r="A291" s="1850" t="s">
        <v>2253</v>
      </c>
      <c r="B291" s="1850" t="s">
        <v>16</v>
      </c>
      <c r="C291" s="1850" t="s">
        <v>2531</v>
      </c>
      <c r="D291" s="1850" t="s">
        <v>2532</v>
      </c>
      <c r="E291" s="1850" t="s">
        <v>2533</v>
      </c>
      <c r="F291" s="1850" t="s">
        <v>2276</v>
      </c>
      <c r="G291" s="1850" t="s">
        <v>28</v>
      </c>
      <c r="H291" s="1850" t="s">
        <v>28</v>
      </c>
      <c r="I291" s="1850" t="s">
        <v>900</v>
      </c>
    </row>
    <row customHeight="1" ht="11.25">
      <c r="A292" s="1850" t="s">
        <v>2253</v>
      </c>
      <c r="B292" s="1850" t="s">
        <v>16</v>
      </c>
      <c r="C292" s="1850" t="s">
        <v>2537</v>
      </c>
      <c r="D292" s="1850" t="s">
        <v>2538</v>
      </c>
      <c r="E292" s="1850" t="s">
        <v>2539</v>
      </c>
      <c r="F292" s="1850" t="s">
        <v>2276</v>
      </c>
      <c r="G292" s="1850" t="s">
        <v>28</v>
      </c>
      <c r="H292" s="1850" t="s">
        <v>28</v>
      </c>
      <c r="I292" s="1850" t="s">
        <v>900</v>
      </c>
    </row>
    <row customHeight="1" ht="11.25">
      <c r="A293" s="1850" t="s">
        <v>2253</v>
      </c>
      <c r="B293" s="1850" t="s">
        <v>16</v>
      </c>
      <c r="C293" s="1850" t="s">
        <v>2549</v>
      </c>
      <c r="D293" s="1850" t="s">
        <v>2550</v>
      </c>
      <c r="E293" s="1850" t="s">
        <v>2551</v>
      </c>
      <c r="F293" s="1850" t="s">
        <v>2284</v>
      </c>
      <c r="G293" s="1850" t="s">
        <v>28</v>
      </c>
      <c r="H293" s="1850" t="s">
        <v>28</v>
      </c>
      <c r="I293" s="1850" t="s">
        <v>900</v>
      </c>
    </row>
    <row customHeight="1" ht="11.25">
      <c r="A294" s="1850" t="s">
        <v>2253</v>
      </c>
      <c r="B294" s="1850" t="s">
        <v>16</v>
      </c>
      <c r="C294" s="1850" t="s">
        <v>2568</v>
      </c>
      <c r="D294" s="1850" t="s">
        <v>2569</v>
      </c>
      <c r="E294" s="1850" t="s">
        <v>2570</v>
      </c>
      <c r="F294" s="1850" t="s">
        <v>2571</v>
      </c>
      <c r="G294" s="1850" t="s">
        <v>28</v>
      </c>
      <c r="H294" s="1850" t="s">
        <v>28</v>
      </c>
      <c r="I294" s="1850" t="s">
        <v>900</v>
      </c>
    </row>
    <row customHeight="1" ht="11.25">
      <c r="A295" s="1850" t="s">
        <v>2253</v>
      </c>
      <c r="B295" s="1850" t="s">
        <v>16</v>
      </c>
      <c r="C295" s="1850" t="s">
        <v>2572</v>
      </c>
      <c r="D295" s="1850" t="s">
        <v>2573</v>
      </c>
      <c r="E295" s="1850" t="s">
        <v>2574</v>
      </c>
      <c r="F295" s="1850" t="s">
        <v>2575</v>
      </c>
      <c r="G295" s="1850" t="s">
        <v>2576</v>
      </c>
      <c r="H295" s="1850" t="s">
        <v>28</v>
      </c>
      <c r="I295" s="1850" t="s">
        <v>900</v>
      </c>
    </row>
    <row customHeight="1" ht="11.25">
      <c r="A296" s="1850" t="s">
        <v>2253</v>
      </c>
      <c r="B296" s="1850" t="s">
        <v>16</v>
      </c>
      <c r="C296" s="1850" t="s">
        <v>2583</v>
      </c>
      <c r="D296" s="1850" t="s">
        <v>2584</v>
      </c>
      <c r="E296" s="1850" t="s">
        <v>2585</v>
      </c>
      <c r="F296" s="1850" t="s">
        <v>2315</v>
      </c>
      <c r="G296" s="1850" t="s">
        <v>28</v>
      </c>
      <c r="H296" s="1850" t="s">
        <v>28</v>
      </c>
      <c r="I296" s="1850" t="s">
        <v>900</v>
      </c>
    </row>
    <row customHeight="1" ht="11.25">
      <c r="A297" s="1850" t="s">
        <v>2253</v>
      </c>
      <c r="B297" s="1850" t="s">
        <v>16</v>
      </c>
      <c r="C297" s="1850" t="s">
        <v>2586</v>
      </c>
      <c r="D297" s="1850" t="s">
        <v>2587</v>
      </c>
      <c r="E297" s="1850" t="s">
        <v>2588</v>
      </c>
      <c r="F297" s="1850" t="s">
        <v>2359</v>
      </c>
      <c r="G297" s="1850" t="s">
        <v>28</v>
      </c>
      <c r="H297" s="1850" t="s">
        <v>28</v>
      </c>
      <c r="I297" s="1850" t="s">
        <v>900</v>
      </c>
    </row>
    <row customHeight="1" ht="11.25">
      <c r="A298" s="1850" t="s">
        <v>2253</v>
      </c>
      <c r="B298" s="1850" t="s">
        <v>16</v>
      </c>
      <c r="C298" s="1850" t="s">
        <v>2593</v>
      </c>
      <c r="D298" s="1850" t="s">
        <v>2594</v>
      </c>
      <c r="E298" s="1850" t="s">
        <v>2595</v>
      </c>
      <c r="F298" s="1850" t="s">
        <v>2596</v>
      </c>
      <c r="G298" s="1850" t="s">
        <v>28</v>
      </c>
      <c r="H298" s="1850" t="s">
        <v>28</v>
      </c>
      <c r="I298" s="1850" t="s">
        <v>900</v>
      </c>
    </row>
    <row customHeight="1" ht="11.25">
      <c r="A299" s="1850" t="s">
        <v>2253</v>
      </c>
      <c r="B299" s="1850" t="s">
        <v>16</v>
      </c>
      <c r="C299" s="1850" t="s">
        <v>2607</v>
      </c>
      <c r="D299" s="1850" t="s">
        <v>2608</v>
      </c>
      <c r="E299" s="1850" t="s">
        <v>2609</v>
      </c>
      <c r="F299" s="1850" t="s">
        <v>2272</v>
      </c>
      <c r="G299" s="1850" t="s">
        <v>28</v>
      </c>
      <c r="H299" s="1850" t="s">
        <v>28</v>
      </c>
      <c r="I299" s="1850" t="s">
        <v>900</v>
      </c>
    </row>
    <row customHeight="1" ht="11.25">
      <c r="A300" s="1850" t="s">
        <v>2253</v>
      </c>
      <c r="B300" s="1850" t="s">
        <v>16</v>
      </c>
      <c r="C300" s="1850" t="s">
        <v>2610</v>
      </c>
      <c r="D300" s="1850" t="s">
        <v>2611</v>
      </c>
      <c r="E300" s="1850" t="s">
        <v>2612</v>
      </c>
      <c r="F300" s="1850" t="s">
        <v>2276</v>
      </c>
      <c r="G300" s="1850" t="s">
        <v>28</v>
      </c>
      <c r="H300" s="1850" t="s">
        <v>28</v>
      </c>
      <c r="I300" s="1850" t="s">
        <v>900</v>
      </c>
    </row>
    <row customHeight="1" ht="11.25">
      <c r="A301" s="1850" t="s">
        <v>2253</v>
      </c>
      <c r="B301" s="1850" t="s">
        <v>16</v>
      </c>
      <c r="C301" s="1850" t="s">
        <v>2613</v>
      </c>
      <c r="D301" s="1850" t="s">
        <v>2614</v>
      </c>
      <c r="E301" s="1850" t="s">
        <v>2615</v>
      </c>
      <c r="F301" s="1850" t="s">
        <v>2276</v>
      </c>
      <c r="G301" s="1850" t="s">
        <v>28</v>
      </c>
      <c r="H301" s="1850" t="s">
        <v>28</v>
      </c>
      <c r="I301" s="1850" t="s">
        <v>900</v>
      </c>
    </row>
    <row customHeight="1" ht="11.25">
      <c r="A302" s="1850" t="s">
        <v>2253</v>
      </c>
      <c r="B302" s="1850" t="s">
        <v>16</v>
      </c>
      <c r="C302" s="1850" t="s">
        <v>2619</v>
      </c>
      <c r="D302" s="1850" t="s">
        <v>2620</v>
      </c>
      <c r="E302" s="1850" t="s">
        <v>2621</v>
      </c>
      <c r="F302" s="1850" t="s">
        <v>2272</v>
      </c>
      <c r="G302" s="1850" t="s">
        <v>28</v>
      </c>
      <c r="H302" s="1850" t="s">
        <v>28</v>
      </c>
      <c r="I302" s="1850" t="s">
        <v>900</v>
      </c>
    </row>
    <row customHeight="1" ht="11.25">
      <c r="A303" s="1850" t="s">
        <v>2253</v>
      </c>
      <c r="B303" s="1850" t="s">
        <v>16</v>
      </c>
      <c r="C303" s="1850" t="s">
        <v>2640</v>
      </c>
      <c r="D303" s="1850" t="s">
        <v>2641</v>
      </c>
      <c r="E303" s="1850" t="s">
        <v>2642</v>
      </c>
      <c r="F303" s="1850" t="s">
        <v>2284</v>
      </c>
      <c r="G303" s="1850" t="s">
        <v>28</v>
      </c>
      <c r="H303" s="1850" t="s">
        <v>28</v>
      </c>
      <c r="I303" s="1850" t="s">
        <v>900</v>
      </c>
    </row>
    <row customHeight="1" ht="11.25">
      <c r="A304" s="1850" t="s">
        <v>2253</v>
      </c>
      <c r="B304" s="1850" t="s">
        <v>16</v>
      </c>
      <c r="C304" s="1850" t="s">
        <v>2643</v>
      </c>
      <c r="D304" s="1850" t="s">
        <v>2644</v>
      </c>
      <c r="E304" s="1850" t="s">
        <v>2645</v>
      </c>
      <c r="F304" s="1850" t="s">
        <v>2315</v>
      </c>
      <c r="G304" s="1850" t="s">
        <v>28</v>
      </c>
      <c r="H304" s="1850" t="s">
        <v>28</v>
      </c>
      <c r="I304" s="1850" t="s">
        <v>900</v>
      </c>
    </row>
    <row customHeight="1" ht="11.25">
      <c r="A305" s="1850" t="s">
        <v>2253</v>
      </c>
      <c r="B305" s="1850" t="s">
        <v>16</v>
      </c>
      <c r="C305" s="1850" t="s">
        <v>2649</v>
      </c>
      <c r="D305" s="1850" t="s">
        <v>2650</v>
      </c>
      <c r="E305" s="1850" t="s">
        <v>2651</v>
      </c>
      <c r="F305" s="1850" t="s">
        <v>2300</v>
      </c>
      <c r="G305" s="1850" t="s">
        <v>28</v>
      </c>
      <c r="H305" s="1850" t="s">
        <v>28</v>
      </c>
      <c r="I305" s="1850" t="s">
        <v>900</v>
      </c>
    </row>
    <row customHeight="1" ht="11.25">
      <c r="A306" s="1850" t="s">
        <v>2253</v>
      </c>
      <c r="B306" s="1850" t="s">
        <v>16</v>
      </c>
      <c r="C306" s="1850" t="s">
        <v>2652</v>
      </c>
      <c r="D306" s="1850" t="s">
        <v>2653</v>
      </c>
      <c r="E306" s="1850" t="s">
        <v>2654</v>
      </c>
      <c r="F306" s="1850" t="s">
        <v>2300</v>
      </c>
      <c r="G306" s="1850" t="s">
        <v>28</v>
      </c>
      <c r="H306" s="1850" t="s">
        <v>28</v>
      </c>
      <c r="I306" s="1850" t="s">
        <v>900</v>
      </c>
    </row>
    <row customHeight="1" ht="11.25">
      <c r="A307" s="1850" t="s">
        <v>2253</v>
      </c>
      <c r="B307" s="1850" t="s">
        <v>16</v>
      </c>
      <c r="C307" s="1850" t="s">
        <v>2655</v>
      </c>
      <c r="D307" s="1850" t="s">
        <v>2656</v>
      </c>
      <c r="E307" s="1850" t="s">
        <v>2657</v>
      </c>
      <c r="F307" s="1850" t="s">
        <v>2446</v>
      </c>
      <c r="G307" s="1850" t="s">
        <v>28</v>
      </c>
      <c r="H307" s="1850" t="s">
        <v>28</v>
      </c>
      <c r="I307" s="1850" t="s">
        <v>900</v>
      </c>
    </row>
    <row customHeight="1" ht="11.25">
      <c r="A308" s="1850" t="s">
        <v>2253</v>
      </c>
      <c r="B308" s="1850" t="s">
        <v>16</v>
      </c>
      <c r="C308" s="1850" t="s">
        <v>2667</v>
      </c>
      <c r="D308" s="1850" t="s">
        <v>2668</v>
      </c>
      <c r="E308" s="1850" t="s">
        <v>2669</v>
      </c>
      <c r="F308" s="1850" t="s">
        <v>2446</v>
      </c>
      <c r="G308" s="1850" t="s">
        <v>28</v>
      </c>
      <c r="H308" s="1850" t="s">
        <v>28</v>
      </c>
      <c r="I308" s="1850" t="s">
        <v>900</v>
      </c>
    </row>
    <row customHeight="1" ht="11.25">
      <c r="A309" s="1850" t="s">
        <v>2253</v>
      </c>
      <c r="B309" s="1850" t="s">
        <v>16</v>
      </c>
      <c r="C309" s="1850" t="s">
        <v>2670</v>
      </c>
      <c r="D309" s="1850" t="s">
        <v>2671</v>
      </c>
      <c r="E309" s="1850" t="s">
        <v>2672</v>
      </c>
      <c r="F309" s="1850" t="s">
        <v>2284</v>
      </c>
      <c r="G309" s="1850" t="s">
        <v>28</v>
      </c>
      <c r="H309" s="1850" t="s">
        <v>28</v>
      </c>
      <c r="I309" s="1850" t="s">
        <v>900</v>
      </c>
    </row>
    <row customHeight="1" ht="11.25">
      <c r="A310" s="1850" t="s">
        <v>2253</v>
      </c>
      <c r="B310" s="1850" t="s">
        <v>16</v>
      </c>
      <c r="C310" s="1850" t="s">
        <v>2677</v>
      </c>
      <c r="D310" s="1850" t="s">
        <v>2678</v>
      </c>
      <c r="E310" s="1850" t="s">
        <v>2679</v>
      </c>
      <c r="F310" s="1850" t="s">
        <v>2315</v>
      </c>
      <c r="G310" s="1850" t="s">
        <v>28</v>
      </c>
      <c r="H310" s="1850" t="s">
        <v>28</v>
      </c>
      <c r="I310" s="1850" t="s">
        <v>900</v>
      </c>
    </row>
    <row customHeight="1" ht="11.25">
      <c r="A311" s="1850" t="s">
        <v>2253</v>
      </c>
      <c r="B311" s="1850" t="s">
        <v>16</v>
      </c>
      <c r="C311" s="1850" t="s">
        <v>2690</v>
      </c>
      <c r="D311" s="1850" t="s">
        <v>2691</v>
      </c>
      <c r="E311" s="1850" t="s">
        <v>2692</v>
      </c>
      <c r="F311" s="1850" t="s">
        <v>2276</v>
      </c>
      <c r="G311" s="1850" t="s">
        <v>28</v>
      </c>
      <c r="H311" s="1850" t="s">
        <v>28</v>
      </c>
      <c r="I311" s="1850" t="s">
        <v>900</v>
      </c>
    </row>
    <row customHeight="1" ht="11.25">
      <c r="A312" s="1850" t="s">
        <v>2253</v>
      </c>
      <c r="B312" s="1850" t="s">
        <v>16</v>
      </c>
      <c r="C312" s="1850" t="s">
        <v>2705</v>
      </c>
      <c r="D312" s="1850" t="s">
        <v>2706</v>
      </c>
      <c r="E312" s="1850" t="s">
        <v>2707</v>
      </c>
      <c r="F312" s="1850" t="s">
        <v>2284</v>
      </c>
      <c r="G312" s="1850" t="s">
        <v>28</v>
      </c>
      <c r="H312" s="1850" t="s">
        <v>28</v>
      </c>
      <c r="I312" s="1850" t="s">
        <v>900</v>
      </c>
    </row>
    <row customHeight="1" ht="11.25">
      <c r="A313" s="1850" t="s">
        <v>2253</v>
      </c>
      <c r="B313" s="1850" t="s">
        <v>16</v>
      </c>
      <c r="C313" s="1850" t="s">
        <v>2711</v>
      </c>
      <c r="D313" s="1850" t="s">
        <v>2712</v>
      </c>
      <c r="E313" s="1850" t="s">
        <v>2713</v>
      </c>
      <c r="F313" s="1850" t="s">
        <v>2359</v>
      </c>
      <c r="G313" s="1850" t="s">
        <v>28</v>
      </c>
      <c r="H313" s="1850" t="s">
        <v>28</v>
      </c>
      <c r="I313" s="1850" t="s">
        <v>900</v>
      </c>
    </row>
    <row customHeight="1" ht="11.25">
      <c r="A314" s="1850" t="s">
        <v>2253</v>
      </c>
      <c r="B314" s="1850" t="s">
        <v>16</v>
      </c>
      <c r="C314" s="1850" t="s">
        <v>2717</v>
      </c>
      <c r="D314" s="1850" t="s">
        <v>2718</v>
      </c>
      <c r="E314" s="1850" t="s">
        <v>2719</v>
      </c>
      <c r="F314" s="1850" t="s">
        <v>2257</v>
      </c>
      <c r="G314" s="1850" t="s">
        <v>28</v>
      </c>
      <c r="H314" s="1850" t="s">
        <v>28</v>
      </c>
      <c r="I314" s="1850" t="s">
        <v>900</v>
      </c>
    </row>
    <row customHeight="1" ht="11.25">
      <c r="A315" s="1850" t="s">
        <v>2253</v>
      </c>
      <c r="B315" s="1850" t="s">
        <v>16</v>
      </c>
      <c r="C315" s="1850" t="s">
        <v>2732</v>
      </c>
      <c r="D315" s="1850" t="s">
        <v>2733</v>
      </c>
      <c r="E315" s="1850" t="s">
        <v>2734</v>
      </c>
      <c r="F315" s="1850" t="s">
        <v>2284</v>
      </c>
      <c r="G315" s="1850" t="s">
        <v>28</v>
      </c>
      <c r="H315" s="1850" t="s">
        <v>28</v>
      </c>
      <c r="I315" s="1850" t="s">
        <v>900</v>
      </c>
    </row>
    <row customHeight="1" ht="11.25">
      <c r="A316" s="1850" t="s">
        <v>2253</v>
      </c>
      <c r="B316" s="1850" t="s">
        <v>16</v>
      </c>
      <c r="C316" s="1850" t="s">
        <v>2735</v>
      </c>
      <c r="D316" s="1850" t="s">
        <v>2736</v>
      </c>
      <c r="E316" s="1850" t="s">
        <v>2737</v>
      </c>
      <c r="F316" s="1850" t="s">
        <v>2284</v>
      </c>
      <c r="G316" s="1850" t="s">
        <v>28</v>
      </c>
      <c r="H316" s="1850" t="s">
        <v>28</v>
      </c>
      <c r="I316" s="1850" t="s">
        <v>900</v>
      </c>
    </row>
    <row customHeight="1" ht="11.25">
      <c r="A317" s="1850" t="s">
        <v>2253</v>
      </c>
      <c r="B317" s="1850" t="s">
        <v>16</v>
      </c>
      <c r="C317" s="1850" t="s">
        <v>2738</v>
      </c>
      <c r="D317" s="1850" t="s">
        <v>2739</v>
      </c>
      <c r="E317" s="1850" t="s">
        <v>2740</v>
      </c>
      <c r="F317" s="1850" t="s">
        <v>2257</v>
      </c>
      <c r="G317" s="1850" t="s">
        <v>2741</v>
      </c>
      <c r="H317" s="1850" t="s">
        <v>28</v>
      </c>
      <c r="I317" s="1850" t="s">
        <v>900</v>
      </c>
    </row>
    <row customHeight="1" ht="11.25">
      <c r="A318" s="1850" t="s">
        <v>2253</v>
      </c>
      <c r="B318" s="1850" t="s">
        <v>16</v>
      </c>
      <c r="C318" s="1850" t="s">
        <v>2742</v>
      </c>
      <c r="D318" s="1850" t="s">
        <v>2743</v>
      </c>
      <c r="E318" s="1850" t="s">
        <v>2744</v>
      </c>
      <c r="F318" s="1850" t="s">
        <v>2272</v>
      </c>
      <c r="G318" s="1850" t="s">
        <v>28</v>
      </c>
      <c r="H318" s="1850" t="s">
        <v>28</v>
      </c>
      <c r="I318" s="1850" t="s">
        <v>900</v>
      </c>
    </row>
    <row customHeight="1" ht="11.25">
      <c r="A319" s="1850" t="s">
        <v>2253</v>
      </c>
      <c r="B319" s="1850" t="s">
        <v>16</v>
      </c>
      <c r="C319" s="1850" t="s">
        <v>2753</v>
      </c>
      <c r="D319" s="1850" t="s">
        <v>2754</v>
      </c>
      <c r="E319" s="1850" t="s">
        <v>2755</v>
      </c>
      <c r="F319" s="1850" t="s">
        <v>2300</v>
      </c>
      <c r="G319" s="1850" t="s">
        <v>28</v>
      </c>
      <c r="H319" s="1850" t="s">
        <v>28</v>
      </c>
      <c r="I319" s="1850" t="s">
        <v>900</v>
      </c>
    </row>
    <row customHeight="1" ht="11.25">
      <c r="A320" s="1850" t="s">
        <v>2253</v>
      </c>
      <c r="B320" s="1850" t="s">
        <v>16</v>
      </c>
      <c r="C320" s="1850" t="s">
        <v>2756</v>
      </c>
      <c r="D320" s="1850" t="s">
        <v>2757</v>
      </c>
      <c r="E320" s="1850" t="s">
        <v>2758</v>
      </c>
      <c r="F320" s="1850" t="s">
        <v>2413</v>
      </c>
      <c r="G320" s="1850" t="s">
        <v>28</v>
      </c>
      <c r="H320" s="1850" t="s">
        <v>28</v>
      </c>
      <c r="I320" s="1850" t="s">
        <v>900</v>
      </c>
    </row>
    <row customHeight="1" ht="11.25">
      <c r="A321" s="1850" t="s">
        <v>2253</v>
      </c>
      <c r="B321" s="1850" t="s">
        <v>16</v>
      </c>
      <c r="C321" s="1850" t="s">
        <v>2762</v>
      </c>
      <c r="D321" s="1850" t="s">
        <v>2763</v>
      </c>
      <c r="E321" s="1850" t="s">
        <v>2764</v>
      </c>
      <c r="F321" s="1850" t="s">
        <v>2446</v>
      </c>
      <c r="G321" s="1850" t="s">
        <v>28</v>
      </c>
      <c r="H321" s="1850" t="s">
        <v>28</v>
      </c>
      <c r="I321" s="1850" t="s">
        <v>900</v>
      </c>
    </row>
    <row customHeight="1" ht="11.25">
      <c r="A322" s="1850" t="s">
        <v>2253</v>
      </c>
      <c r="B322" s="1850" t="s">
        <v>16</v>
      </c>
      <c r="C322" s="1850" t="s">
        <v>2765</v>
      </c>
      <c r="D322" s="1850" t="s">
        <v>2766</v>
      </c>
      <c r="E322" s="1850" t="s">
        <v>2767</v>
      </c>
      <c r="F322" s="1850" t="s">
        <v>2446</v>
      </c>
      <c r="G322" s="1850" t="s">
        <v>28</v>
      </c>
      <c r="H322" s="1850" t="s">
        <v>28</v>
      </c>
      <c r="I322" s="1850" t="s">
        <v>900</v>
      </c>
    </row>
    <row customHeight="1" ht="11.25">
      <c r="A323" s="1850" t="s">
        <v>2253</v>
      </c>
      <c r="B323" s="1850" t="s">
        <v>16</v>
      </c>
      <c r="C323" s="1850" t="s">
        <v>2768</v>
      </c>
      <c r="D323" s="1850" t="s">
        <v>2769</v>
      </c>
      <c r="E323" s="1850" t="s">
        <v>2770</v>
      </c>
      <c r="F323" s="1850" t="s">
        <v>2265</v>
      </c>
      <c r="G323" s="1850" t="s">
        <v>28</v>
      </c>
      <c r="H323" s="1850" t="s">
        <v>28</v>
      </c>
      <c r="I323" s="1850" t="s">
        <v>900</v>
      </c>
    </row>
    <row customHeight="1" ht="11.25">
      <c r="A324" s="1850" t="s">
        <v>2253</v>
      </c>
      <c r="B324" s="1850" t="s">
        <v>16</v>
      </c>
      <c r="C324" s="1850" t="s">
        <v>2771</v>
      </c>
      <c r="D324" s="1850" t="s">
        <v>2772</v>
      </c>
      <c r="E324" s="1850" t="s">
        <v>2773</v>
      </c>
      <c r="F324" s="1850" t="s">
        <v>2315</v>
      </c>
      <c r="G324" s="1850" t="s">
        <v>28</v>
      </c>
      <c r="H324" s="1850" t="s">
        <v>28</v>
      </c>
      <c r="I324" s="1850" t="s">
        <v>900</v>
      </c>
    </row>
    <row customHeight="1" ht="11.25">
      <c r="A325" s="1850" t="s">
        <v>2253</v>
      </c>
      <c r="B325" s="1850" t="s">
        <v>16</v>
      </c>
      <c r="C325" s="1850" t="s">
        <v>2777</v>
      </c>
      <c r="D325" s="1850" t="s">
        <v>2778</v>
      </c>
      <c r="E325" s="1850" t="s">
        <v>2779</v>
      </c>
      <c r="F325" s="1850" t="s">
        <v>2446</v>
      </c>
      <c r="G325" s="1850" t="s">
        <v>28</v>
      </c>
      <c r="H325" s="1850" t="s">
        <v>28</v>
      </c>
      <c r="I325" s="1850" t="s">
        <v>900</v>
      </c>
    </row>
    <row customHeight="1" ht="11.25">
      <c r="A326" s="1850" t="s">
        <v>2253</v>
      </c>
      <c r="B326" s="1850" t="s">
        <v>16</v>
      </c>
      <c r="C326" s="1850" t="s">
        <v>2784</v>
      </c>
      <c r="D326" s="1850" t="s">
        <v>2785</v>
      </c>
      <c r="E326" s="1850" t="s">
        <v>2786</v>
      </c>
      <c r="F326" s="1850" t="s">
        <v>2276</v>
      </c>
      <c r="G326" s="1850" t="s">
        <v>28</v>
      </c>
      <c r="H326" s="1850" t="s">
        <v>28</v>
      </c>
      <c r="I326" s="1850" t="s">
        <v>900</v>
      </c>
    </row>
    <row customHeight="1" ht="11.25">
      <c r="A327" s="1850" t="s">
        <v>2253</v>
      </c>
      <c r="B327" s="1850" t="s">
        <v>16</v>
      </c>
      <c r="C327" s="1850" t="s">
        <v>2797</v>
      </c>
      <c r="D327" s="1850" t="s">
        <v>2798</v>
      </c>
      <c r="E327" s="1850" t="s">
        <v>2799</v>
      </c>
      <c r="F327" s="1850" t="s">
        <v>2446</v>
      </c>
      <c r="G327" s="1850" t="s">
        <v>28</v>
      </c>
      <c r="H327" s="1850" t="s">
        <v>28</v>
      </c>
      <c r="I327" s="1850" t="s">
        <v>900</v>
      </c>
    </row>
    <row customHeight="1" ht="11.25">
      <c r="A328" s="1850" t="s">
        <v>2253</v>
      </c>
      <c r="B328" s="1850" t="s">
        <v>16</v>
      </c>
      <c r="C328" s="1850" t="s">
        <v>2807</v>
      </c>
      <c r="D328" s="1850" t="s">
        <v>2808</v>
      </c>
      <c r="E328" s="1850" t="s">
        <v>2809</v>
      </c>
      <c r="F328" s="1850" t="s">
        <v>2446</v>
      </c>
      <c r="G328" s="1850" t="s">
        <v>28</v>
      </c>
      <c r="H328" s="1850" t="s">
        <v>28</v>
      </c>
      <c r="I328" s="1850" t="s">
        <v>900</v>
      </c>
    </row>
    <row customHeight="1" ht="11.25">
      <c r="A329" s="1850" t="s">
        <v>2253</v>
      </c>
      <c r="B329" s="1850" t="s">
        <v>16</v>
      </c>
      <c r="C329" s="1850" t="s">
        <v>2810</v>
      </c>
      <c r="D329" s="1850" t="s">
        <v>2811</v>
      </c>
      <c r="E329" s="1850" t="s">
        <v>2812</v>
      </c>
      <c r="F329" s="1850" t="s">
        <v>2359</v>
      </c>
      <c r="G329" s="1850" t="s">
        <v>28</v>
      </c>
      <c r="H329" s="1850" t="s">
        <v>28</v>
      </c>
      <c r="I329" s="1850" t="s">
        <v>900</v>
      </c>
    </row>
    <row customHeight="1" ht="11.25">
      <c r="A330" s="1850" t="s">
        <v>2253</v>
      </c>
      <c r="B330" s="1850" t="s">
        <v>16</v>
      </c>
      <c r="C330" s="1850" t="s">
        <v>2813</v>
      </c>
      <c r="D330" s="1850" t="s">
        <v>2811</v>
      </c>
      <c r="E330" s="1850" t="s">
        <v>2814</v>
      </c>
      <c r="F330" s="1850" t="s">
        <v>2315</v>
      </c>
      <c r="G330" s="1850" t="s">
        <v>28</v>
      </c>
      <c r="H330" s="1850" t="s">
        <v>28</v>
      </c>
      <c r="I330" s="1850" t="s">
        <v>900</v>
      </c>
    </row>
    <row customHeight="1" ht="11.25">
      <c r="A331" s="1850" t="s">
        <v>2253</v>
      </c>
      <c r="B331" s="1850" t="s">
        <v>16</v>
      </c>
      <c r="C331" s="1850" t="s">
        <v>2822</v>
      </c>
      <c r="D331" s="1850" t="s">
        <v>2823</v>
      </c>
      <c r="E331" s="1850" t="s">
        <v>2824</v>
      </c>
      <c r="F331" s="1850" t="s">
        <v>2446</v>
      </c>
      <c r="G331" s="1850" t="s">
        <v>28</v>
      </c>
      <c r="H331" s="1850" t="s">
        <v>28</v>
      </c>
      <c r="I331" s="1850" t="s">
        <v>900</v>
      </c>
    </row>
    <row customHeight="1" ht="11.25">
      <c r="A332" s="1850" t="s">
        <v>2253</v>
      </c>
      <c r="B332" s="1850" t="s">
        <v>16</v>
      </c>
      <c r="C332" s="1850" t="s">
        <v>2847</v>
      </c>
      <c r="D332" s="1850" t="s">
        <v>2848</v>
      </c>
      <c r="E332" s="1850" t="s">
        <v>2849</v>
      </c>
      <c r="F332" s="1850" t="s">
        <v>2276</v>
      </c>
      <c r="G332" s="1850" t="s">
        <v>28</v>
      </c>
      <c r="H332" s="1850" t="s">
        <v>28</v>
      </c>
      <c r="I332" s="1850" t="s">
        <v>900</v>
      </c>
    </row>
    <row customHeight="1" ht="11.25">
      <c r="A333" s="1850" t="s">
        <v>2253</v>
      </c>
      <c r="B333" s="1850" t="s">
        <v>16</v>
      </c>
      <c r="C333" s="1850" t="s">
        <v>2853</v>
      </c>
      <c r="D333" s="1850" t="s">
        <v>2854</v>
      </c>
      <c r="E333" s="1850" t="s">
        <v>2855</v>
      </c>
      <c r="F333" s="1850" t="s">
        <v>2413</v>
      </c>
      <c r="G333" s="1850" t="s">
        <v>28</v>
      </c>
      <c r="H333" s="1850" t="s">
        <v>28</v>
      </c>
      <c r="I333" s="1850" t="s">
        <v>900</v>
      </c>
    </row>
    <row customHeight="1" ht="11.25">
      <c r="A334" s="1850" t="s">
        <v>2253</v>
      </c>
      <c r="B334" s="1850" t="s">
        <v>16</v>
      </c>
      <c r="C334" s="1850" t="s">
        <v>2856</v>
      </c>
      <c r="D334" s="1850" t="s">
        <v>2857</v>
      </c>
      <c r="E334" s="1850" t="s">
        <v>2858</v>
      </c>
      <c r="F334" s="1850" t="s">
        <v>2272</v>
      </c>
      <c r="G334" s="1850" t="s">
        <v>28</v>
      </c>
      <c r="H334" s="1850" t="s">
        <v>28</v>
      </c>
      <c r="I334" s="1850" t="s">
        <v>900</v>
      </c>
    </row>
    <row customHeight="1" ht="11.25">
      <c r="A335" s="1850" t="s">
        <v>2253</v>
      </c>
      <c r="B335" s="1850" t="s">
        <v>16</v>
      </c>
      <c r="C335" s="1850" t="s">
        <v>2869</v>
      </c>
      <c r="D335" s="1850" t="s">
        <v>2870</v>
      </c>
      <c r="E335" s="1850" t="s">
        <v>2871</v>
      </c>
      <c r="F335" s="1850" t="s">
        <v>2276</v>
      </c>
      <c r="G335" s="1850" t="s">
        <v>28</v>
      </c>
      <c r="H335" s="1850" t="s">
        <v>28</v>
      </c>
      <c r="I335" s="1850" t="s">
        <v>900</v>
      </c>
    </row>
    <row customHeight="1" ht="11.25">
      <c r="A336" s="1850" t="s">
        <v>2253</v>
      </c>
      <c r="B336" s="1850" t="s">
        <v>16</v>
      </c>
      <c r="C336" s="1850" t="s">
        <v>2891</v>
      </c>
      <c r="D336" s="1850" t="s">
        <v>2892</v>
      </c>
      <c r="E336" s="1850" t="s">
        <v>2893</v>
      </c>
      <c r="F336" s="1850" t="s">
        <v>2284</v>
      </c>
      <c r="G336" s="1850" t="s">
        <v>28</v>
      </c>
      <c r="H336" s="1850" t="s">
        <v>28</v>
      </c>
      <c r="I336" s="1850" t="s">
        <v>900</v>
      </c>
    </row>
    <row customHeight="1" ht="11.25">
      <c r="A337" s="1850" t="s">
        <v>2253</v>
      </c>
      <c r="B337" s="1850" t="s">
        <v>16</v>
      </c>
      <c r="C337" s="1850" t="s">
        <v>2903</v>
      </c>
      <c r="D337" s="1850" t="s">
        <v>2904</v>
      </c>
      <c r="E337" s="1850" t="s">
        <v>2905</v>
      </c>
      <c r="F337" s="1850" t="s">
        <v>2272</v>
      </c>
      <c r="G337" s="1850" t="s">
        <v>28</v>
      </c>
      <c r="H337" s="1850" t="s">
        <v>28</v>
      </c>
      <c r="I337" s="1850" t="s">
        <v>900</v>
      </c>
    </row>
    <row customHeight="1" ht="11.25">
      <c r="A338" s="1850" t="s">
        <v>2253</v>
      </c>
      <c r="B338" s="1850" t="s">
        <v>16</v>
      </c>
      <c r="C338" s="1850" t="s">
        <v>2912</v>
      </c>
      <c r="D338" s="1850" t="s">
        <v>2913</v>
      </c>
      <c r="E338" s="1850" t="s">
        <v>2914</v>
      </c>
      <c r="F338" s="1850" t="s">
        <v>2257</v>
      </c>
      <c r="G338" s="1850" t="s">
        <v>28</v>
      </c>
      <c r="H338" s="1850" t="s">
        <v>28</v>
      </c>
      <c r="I338" s="1850" t="s">
        <v>900</v>
      </c>
    </row>
    <row customHeight="1" ht="11.25">
      <c r="A339" s="1850" t="s">
        <v>2253</v>
      </c>
      <c r="B339" s="1850" t="s">
        <v>16</v>
      </c>
      <c r="C339" s="1850" t="s">
        <v>2915</v>
      </c>
      <c r="D339" s="1850" t="s">
        <v>2916</v>
      </c>
      <c r="E339" s="1850" t="s">
        <v>2917</v>
      </c>
      <c r="F339" s="1850" t="s">
        <v>2276</v>
      </c>
      <c r="G339" s="1850" t="s">
        <v>28</v>
      </c>
      <c r="H339" s="1850" t="s">
        <v>28</v>
      </c>
      <c r="I339" s="1850" t="s">
        <v>900</v>
      </c>
    </row>
    <row customHeight="1" ht="11.25">
      <c r="A340" s="1850" t="s">
        <v>2253</v>
      </c>
      <c r="B340" s="1850" t="s">
        <v>16</v>
      </c>
      <c r="C340" s="1850" t="s">
        <v>2918</v>
      </c>
      <c r="D340" s="1850" t="s">
        <v>2919</v>
      </c>
      <c r="E340" s="1850" t="s">
        <v>2920</v>
      </c>
      <c r="F340" s="1850" t="s">
        <v>2921</v>
      </c>
      <c r="G340" s="1850" t="s">
        <v>28</v>
      </c>
      <c r="H340" s="1850" t="s">
        <v>28</v>
      </c>
      <c r="I340" s="1850" t="s">
        <v>900</v>
      </c>
    </row>
    <row customHeight="1" ht="11.25">
      <c r="A341" s="1850" t="s">
        <v>2253</v>
      </c>
      <c r="B341" s="1850" t="s">
        <v>16</v>
      </c>
      <c r="C341" s="1850" t="s">
        <v>2925</v>
      </c>
      <c r="D341" s="1850" t="s">
        <v>2926</v>
      </c>
      <c r="E341" s="1850" t="s">
        <v>2927</v>
      </c>
      <c r="F341" s="1850" t="s">
        <v>2276</v>
      </c>
      <c r="G341" s="1850" t="s">
        <v>28</v>
      </c>
      <c r="H341" s="1850" t="s">
        <v>28</v>
      </c>
      <c r="I341" s="1850" t="s">
        <v>900</v>
      </c>
    </row>
    <row customHeight="1" ht="11.25">
      <c r="A342" s="1850" t="s">
        <v>2253</v>
      </c>
      <c r="B342" s="1850" t="s">
        <v>16</v>
      </c>
      <c r="C342" s="1850" t="s">
        <v>2928</v>
      </c>
      <c r="D342" s="1850" t="s">
        <v>2929</v>
      </c>
      <c r="E342" s="1850" t="s">
        <v>2930</v>
      </c>
      <c r="F342" s="1850" t="s">
        <v>2257</v>
      </c>
      <c r="G342" s="1850" t="s">
        <v>28</v>
      </c>
      <c r="H342" s="1850" t="s">
        <v>28</v>
      </c>
      <c r="I342" s="1850" t="s">
        <v>900</v>
      </c>
    </row>
    <row customHeight="1" ht="11.25">
      <c r="A343" s="1850" t="s">
        <v>2253</v>
      </c>
      <c r="B343" s="1850" t="s">
        <v>16</v>
      </c>
      <c r="C343" s="1850" t="s">
        <v>2935</v>
      </c>
      <c r="D343" s="1850" t="s">
        <v>2936</v>
      </c>
      <c r="E343" s="1850" t="s">
        <v>2937</v>
      </c>
      <c r="F343" s="1850" t="s">
        <v>2315</v>
      </c>
      <c r="G343" s="1850" t="s">
        <v>28</v>
      </c>
      <c r="H343" s="1850" t="s">
        <v>28</v>
      </c>
      <c r="I343" s="1850" t="s">
        <v>900</v>
      </c>
    </row>
    <row customHeight="1" ht="11.25">
      <c r="A344" s="1850" t="s">
        <v>2253</v>
      </c>
      <c r="B344" s="1850" t="s">
        <v>16</v>
      </c>
      <c r="C344" s="1850" t="s">
        <v>2959</v>
      </c>
      <c r="D344" s="1850" t="s">
        <v>2960</v>
      </c>
      <c r="E344" s="1850" t="s">
        <v>2961</v>
      </c>
      <c r="F344" s="1850" t="s">
        <v>2276</v>
      </c>
      <c r="G344" s="1850" t="s">
        <v>28</v>
      </c>
      <c r="H344" s="1850" t="s">
        <v>28</v>
      </c>
      <c r="I344" s="1850" t="s">
        <v>900</v>
      </c>
    </row>
    <row customHeight="1" ht="11.25">
      <c r="A345" s="1850" t="s">
        <v>2253</v>
      </c>
      <c r="B345" s="1850" t="s">
        <v>16</v>
      </c>
      <c r="C345" s="1850" t="s">
        <v>2962</v>
      </c>
      <c r="D345" s="1850" t="s">
        <v>2963</v>
      </c>
      <c r="E345" s="1850" t="s">
        <v>2964</v>
      </c>
      <c r="F345" s="1850" t="s">
        <v>2272</v>
      </c>
      <c r="G345" s="1850" t="s">
        <v>28</v>
      </c>
      <c r="H345" s="1850" t="s">
        <v>28</v>
      </c>
      <c r="I345" s="1850" t="s">
        <v>900</v>
      </c>
    </row>
    <row customHeight="1" ht="11.25">
      <c r="A346" s="1850" t="s">
        <v>2253</v>
      </c>
      <c r="B346" s="1850" t="s">
        <v>16</v>
      </c>
      <c r="C346" s="1850" t="s">
        <v>2968</v>
      </c>
      <c r="D346" s="1850" t="s">
        <v>2969</v>
      </c>
      <c r="E346" s="1850" t="s">
        <v>2970</v>
      </c>
      <c r="F346" s="1850" t="s">
        <v>2300</v>
      </c>
      <c r="G346" s="1850" t="s">
        <v>28</v>
      </c>
      <c r="H346" s="1850" t="s">
        <v>28</v>
      </c>
      <c r="I346" s="1850" t="s">
        <v>900</v>
      </c>
    </row>
    <row customHeight="1" ht="11.25">
      <c r="A347" s="1850" t="s">
        <v>2253</v>
      </c>
      <c r="B347" s="1850" t="s">
        <v>16</v>
      </c>
      <c r="C347" s="1850" t="s">
        <v>2987</v>
      </c>
      <c r="D347" s="1850" t="s">
        <v>2988</v>
      </c>
      <c r="E347" s="1850" t="s">
        <v>2989</v>
      </c>
      <c r="F347" s="1850" t="s">
        <v>2284</v>
      </c>
      <c r="G347" s="1850" t="s">
        <v>28</v>
      </c>
      <c r="H347" s="1850" t="s">
        <v>28</v>
      </c>
      <c r="I347" s="1850" t="s">
        <v>900</v>
      </c>
    </row>
    <row customHeight="1" ht="11.25">
      <c r="A348" s="1850" t="s">
        <v>2253</v>
      </c>
      <c r="B348" s="1850" t="s">
        <v>16</v>
      </c>
      <c r="C348" s="1850" t="s">
        <v>3028</v>
      </c>
      <c r="D348" s="1850" t="s">
        <v>3029</v>
      </c>
      <c r="E348" s="1850" t="s">
        <v>3030</v>
      </c>
      <c r="F348" s="1850" t="s">
        <v>3031</v>
      </c>
      <c r="G348" s="1850" t="s">
        <v>28</v>
      </c>
      <c r="H348" s="1850" t="s">
        <v>28</v>
      </c>
      <c r="I348" s="1850" t="s">
        <v>900</v>
      </c>
    </row>
    <row customHeight="1" ht="11.25">
      <c r="A349" s="1850" t="s">
        <v>2253</v>
      </c>
      <c r="B349" s="1850" t="s">
        <v>16</v>
      </c>
      <c r="C349" s="1850" t="s">
        <v>3066</v>
      </c>
      <c r="D349" s="1850" t="s">
        <v>3067</v>
      </c>
      <c r="E349" s="1850" t="s">
        <v>3068</v>
      </c>
      <c r="F349" s="1850" t="s">
        <v>2276</v>
      </c>
      <c r="G349" s="1850" t="s">
        <v>28</v>
      </c>
      <c r="H349" s="1850" t="s">
        <v>28</v>
      </c>
      <c r="I349" s="1850" t="s">
        <v>900</v>
      </c>
    </row>
    <row customHeight="1" ht="11.25">
      <c r="A350" s="1850" t="s">
        <v>2253</v>
      </c>
      <c r="B350" s="1850" t="s">
        <v>16</v>
      </c>
      <c r="C350" s="1850" t="s">
        <v>3032</v>
      </c>
      <c r="D350" s="1850" t="s">
        <v>3033</v>
      </c>
      <c r="E350" s="1850" t="s">
        <v>3034</v>
      </c>
      <c r="F350" s="1850" t="s">
        <v>3035</v>
      </c>
      <c r="G350" s="1850" t="s">
        <v>28</v>
      </c>
      <c r="H350" s="1850" t="s">
        <v>28</v>
      </c>
      <c r="I350" s="1850" t="s">
        <v>900</v>
      </c>
    </row>
    <row customHeight="1" ht="11.25">
      <c r="A351" s="1850" t="s">
        <v>2253</v>
      </c>
      <c r="B351" s="1850" t="s">
        <v>16</v>
      </c>
      <c r="C351" s="1850" t="s">
        <v>3039</v>
      </c>
      <c r="D351" s="1850" t="s">
        <v>3040</v>
      </c>
      <c r="E351" s="1850" t="s">
        <v>3041</v>
      </c>
      <c r="F351" s="1850" t="s">
        <v>3042</v>
      </c>
      <c r="G351" s="1850" t="s">
        <v>28</v>
      </c>
      <c r="H351" s="1850" t="s">
        <v>28</v>
      </c>
      <c r="I351" s="1850" t="s">
        <v>900</v>
      </c>
    </row>
    <row customHeight="1" ht="11.25">
      <c r="A352" s="1850" t="s">
        <v>2253</v>
      </c>
      <c r="B352" s="1850" t="s">
        <v>16</v>
      </c>
      <c r="C352" s="1850" t="s">
        <v>3052</v>
      </c>
      <c r="D352" s="1850" t="s">
        <v>3053</v>
      </c>
      <c r="E352" s="1850" t="s">
        <v>3054</v>
      </c>
      <c r="F352" s="1850" t="s">
        <v>3055</v>
      </c>
      <c r="G352" s="1850" t="s">
        <v>28</v>
      </c>
      <c r="H352" s="1850" t="s">
        <v>28</v>
      </c>
      <c r="I352" s="1850" t="s">
        <v>900</v>
      </c>
    </row>
    <row customHeight="1" ht="11.25">
      <c r="A353" s="1850" t="s">
        <v>2253</v>
      </c>
      <c r="B353" s="1850" t="s">
        <v>16</v>
      </c>
      <c r="C353" s="1850" t="s">
        <v>3056</v>
      </c>
      <c r="D353" s="1850" t="s">
        <v>3057</v>
      </c>
      <c r="E353" s="1850" t="s">
        <v>3058</v>
      </c>
      <c r="F353" s="1850" t="s">
        <v>3059</v>
      </c>
      <c r="G353" s="1850" t="s">
        <v>28</v>
      </c>
      <c r="H353" s="1850" t="s">
        <v>28</v>
      </c>
      <c r="I353" s="1850" t="s">
        <v>900</v>
      </c>
    </row>
    <row customHeight="1" ht="11.25">
      <c r="A354" s="1850" t="s">
        <v>2253</v>
      </c>
      <c r="B354" s="1850" t="s">
        <v>16</v>
      </c>
      <c r="C354" s="1850" t="s">
        <v>3060</v>
      </c>
      <c r="D354" s="1850" t="s">
        <v>3061</v>
      </c>
      <c r="E354" s="1850" t="s">
        <v>3034</v>
      </c>
      <c r="F354" s="1850" t="s">
        <v>3062</v>
      </c>
      <c r="G354" s="1850" t="s">
        <v>28</v>
      </c>
      <c r="H354" s="1850" t="s">
        <v>28</v>
      </c>
      <c r="I354" s="1850" t="s">
        <v>900</v>
      </c>
    </row>
    <row customHeight="1" ht="11.25">
      <c r="A355" s="1850" t="s">
        <v>2253</v>
      </c>
      <c r="B355" s="1850" t="s">
        <v>16</v>
      </c>
      <c r="C355" s="1850" t="s">
        <v>3063</v>
      </c>
      <c r="D355" s="1850" t="s">
        <v>3064</v>
      </c>
      <c r="E355" s="1850" t="s">
        <v>3058</v>
      </c>
      <c r="F355" s="1850" t="s">
        <v>3065</v>
      </c>
      <c r="G355" s="1850" t="s">
        <v>28</v>
      </c>
      <c r="H355" s="1850" t="s">
        <v>28</v>
      </c>
      <c r="I355" s="1850" t="s">
        <v>900</v>
      </c>
    </row>
    <row customHeight="1" ht="11.25">
      <c r="A356" s="1850" t="s">
        <v>2253</v>
      </c>
      <c r="B356" s="1850" t="s">
        <v>16</v>
      </c>
      <c r="C356" s="1850" t="s">
        <v>3069</v>
      </c>
      <c r="D356" s="1850" t="s">
        <v>3070</v>
      </c>
      <c r="E356" s="1850" t="s">
        <v>3071</v>
      </c>
      <c r="F356" s="1850" t="s">
        <v>2315</v>
      </c>
      <c r="G356" s="1850" t="s">
        <v>3072</v>
      </c>
      <c r="H356" s="1850" t="s">
        <v>28</v>
      </c>
      <c r="I356" s="1850" t="s">
        <v>900</v>
      </c>
    </row>
    <row customHeight="1" ht="11.25">
      <c r="A357" s="1850" t="s">
        <v>2253</v>
      </c>
      <c r="B357" s="1850" t="s">
        <v>16</v>
      </c>
      <c r="C357" s="1850" t="s">
        <v>2254</v>
      </c>
      <c r="D357" s="1850" t="s">
        <v>2255</v>
      </c>
      <c r="E357" s="1850" t="s">
        <v>2256</v>
      </c>
      <c r="F357" s="1850" t="s">
        <v>2257</v>
      </c>
      <c r="G357" s="1850" t="s">
        <v>28</v>
      </c>
      <c r="H357" s="1850" t="s">
        <v>28</v>
      </c>
      <c r="I357" s="1850" t="s">
        <v>860</v>
      </c>
    </row>
    <row customHeight="1" ht="11.25">
      <c r="A358" s="1850" t="s">
        <v>2253</v>
      </c>
      <c r="B358" s="1850" t="s">
        <v>16</v>
      </c>
      <c r="C358" s="1850" t="s">
        <v>2258</v>
      </c>
      <c r="D358" s="1850" t="s">
        <v>2259</v>
      </c>
      <c r="E358" s="1850" t="s">
        <v>2260</v>
      </c>
      <c r="F358" s="1850" t="s">
        <v>2261</v>
      </c>
      <c r="G358" s="1850" t="s">
        <v>28</v>
      </c>
      <c r="H358" s="1850" t="s">
        <v>28</v>
      </c>
      <c r="I358" s="1850" t="s">
        <v>860</v>
      </c>
    </row>
    <row customHeight="1" ht="11.25">
      <c r="A359" s="1850" t="s">
        <v>2253</v>
      </c>
      <c r="B359" s="1850" t="s">
        <v>16</v>
      </c>
      <c r="C359" s="1850" t="s">
        <v>2262</v>
      </c>
      <c r="D359" s="1850" t="s">
        <v>2263</v>
      </c>
      <c r="E359" s="1850" t="s">
        <v>2264</v>
      </c>
      <c r="F359" s="1850" t="s">
        <v>2265</v>
      </c>
      <c r="G359" s="1850" t="s">
        <v>28</v>
      </c>
      <c r="H359" s="1850" t="s">
        <v>28</v>
      </c>
      <c r="I359" s="1850" t="s">
        <v>860</v>
      </c>
    </row>
    <row customHeight="1" ht="11.25">
      <c r="A360" s="1850" t="s">
        <v>2253</v>
      </c>
      <c r="B360" s="1850" t="s">
        <v>16</v>
      </c>
      <c r="C360" s="1850" t="s">
        <v>2269</v>
      </c>
      <c r="D360" s="1850" t="s">
        <v>2270</v>
      </c>
      <c r="E360" s="1850" t="s">
        <v>2271</v>
      </c>
      <c r="F360" s="1850" t="s">
        <v>2272</v>
      </c>
      <c r="G360" s="1850" t="s">
        <v>28</v>
      </c>
      <c r="H360" s="1850" t="s">
        <v>28</v>
      </c>
      <c r="I360" s="1850" t="s">
        <v>860</v>
      </c>
    </row>
    <row customHeight="1" ht="11.25">
      <c r="A361" s="1850" t="s">
        <v>2253</v>
      </c>
      <c r="B361" s="1850" t="s">
        <v>16</v>
      </c>
      <c r="C361" s="1850" t="s">
        <v>2277</v>
      </c>
      <c r="D361" s="1850" t="s">
        <v>2278</v>
      </c>
      <c r="E361" s="1850" t="s">
        <v>2279</v>
      </c>
      <c r="F361" s="1850" t="s">
        <v>2280</v>
      </c>
      <c r="G361" s="1850" t="s">
        <v>28</v>
      </c>
      <c r="H361" s="1850" t="s">
        <v>28</v>
      </c>
      <c r="I361" s="1850" t="s">
        <v>860</v>
      </c>
    </row>
    <row customHeight="1" ht="11.25">
      <c r="A362" s="1850" t="s">
        <v>2253</v>
      </c>
      <c r="B362" s="1850" t="s">
        <v>16</v>
      </c>
      <c r="C362" s="1850" t="s">
        <v>3073</v>
      </c>
      <c r="D362" s="1850" t="s">
        <v>3074</v>
      </c>
      <c r="E362" s="1850" t="s">
        <v>3075</v>
      </c>
      <c r="F362" s="1850" t="s">
        <v>3076</v>
      </c>
      <c r="G362" s="1850" t="s">
        <v>28</v>
      </c>
      <c r="H362" s="1850" t="s">
        <v>28</v>
      </c>
      <c r="I362" s="1850" t="s">
        <v>860</v>
      </c>
    </row>
    <row customHeight="1" ht="11.25">
      <c r="A363" s="1850" t="s">
        <v>2253</v>
      </c>
      <c r="B363" s="1850" t="s">
        <v>16</v>
      </c>
      <c r="C363" s="1850" t="s">
        <v>2281</v>
      </c>
      <c r="D363" s="1850" t="s">
        <v>2282</v>
      </c>
      <c r="E363" s="1850" t="s">
        <v>2283</v>
      </c>
      <c r="F363" s="1850" t="s">
        <v>2284</v>
      </c>
      <c r="G363" s="1850" t="s">
        <v>28</v>
      </c>
      <c r="H363" s="1850" t="s">
        <v>28</v>
      </c>
      <c r="I363" s="1850" t="s">
        <v>860</v>
      </c>
    </row>
    <row customHeight="1" ht="11.25">
      <c r="A364" s="1850" t="s">
        <v>2253</v>
      </c>
      <c r="B364" s="1850" t="s">
        <v>16</v>
      </c>
      <c r="C364" s="1850" t="s">
        <v>2285</v>
      </c>
      <c r="D364" s="1850" t="s">
        <v>2286</v>
      </c>
      <c r="E364" s="1850" t="s">
        <v>2287</v>
      </c>
      <c r="F364" s="1850" t="s">
        <v>2276</v>
      </c>
      <c r="G364" s="1850" t="s">
        <v>28</v>
      </c>
      <c r="H364" s="1850" t="s">
        <v>28</v>
      </c>
      <c r="I364" s="1850" t="s">
        <v>860</v>
      </c>
    </row>
    <row customHeight="1" ht="11.25">
      <c r="A365" s="1850" t="s">
        <v>2253</v>
      </c>
      <c r="B365" s="1850" t="s">
        <v>16</v>
      </c>
      <c r="C365" s="1850" t="s">
        <v>2288</v>
      </c>
      <c r="D365" s="1850" t="s">
        <v>2289</v>
      </c>
      <c r="E365" s="1850" t="s">
        <v>2290</v>
      </c>
      <c r="F365" s="1850" t="s">
        <v>2284</v>
      </c>
      <c r="G365" s="1850" t="s">
        <v>28</v>
      </c>
      <c r="H365" s="1850" t="s">
        <v>28</v>
      </c>
      <c r="I365" s="1850" t="s">
        <v>860</v>
      </c>
    </row>
    <row customHeight="1" ht="11.25">
      <c r="A366" s="1850" t="s">
        <v>2253</v>
      </c>
      <c r="B366" s="1850" t="s">
        <v>16</v>
      </c>
      <c r="C366" s="1850" t="s">
        <v>2291</v>
      </c>
      <c r="D366" s="1850" t="s">
        <v>2292</v>
      </c>
      <c r="E366" s="1850" t="s">
        <v>2293</v>
      </c>
      <c r="F366" s="1850" t="s">
        <v>2272</v>
      </c>
      <c r="G366" s="1850" t="s">
        <v>28</v>
      </c>
      <c r="H366" s="1850" t="s">
        <v>28</v>
      </c>
      <c r="I366" s="1850" t="s">
        <v>860</v>
      </c>
    </row>
    <row customHeight="1" ht="11.25">
      <c r="A367" s="1850" t="s">
        <v>2253</v>
      </c>
      <c r="B367" s="1850" t="s">
        <v>16</v>
      </c>
      <c r="C367" s="1850" t="s">
        <v>2294</v>
      </c>
      <c r="D367" s="1850" t="s">
        <v>2295</v>
      </c>
      <c r="E367" s="1850" t="s">
        <v>2296</v>
      </c>
      <c r="F367" s="1850" t="s">
        <v>2276</v>
      </c>
      <c r="G367" s="1850" t="s">
        <v>28</v>
      </c>
      <c r="H367" s="1850" t="s">
        <v>28</v>
      </c>
      <c r="I367" s="1850" t="s">
        <v>860</v>
      </c>
    </row>
    <row customHeight="1" ht="11.25">
      <c r="A368" s="1850" t="s">
        <v>2253</v>
      </c>
      <c r="B368" s="1850" t="s">
        <v>16</v>
      </c>
      <c r="C368" s="1850" t="s">
        <v>3077</v>
      </c>
      <c r="D368" s="1850" t="s">
        <v>3078</v>
      </c>
      <c r="E368" s="1850" t="s">
        <v>3079</v>
      </c>
      <c r="F368" s="1850" t="s">
        <v>2257</v>
      </c>
      <c r="G368" s="1850" t="s">
        <v>28</v>
      </c>
      <c r="H368" s="1850" t="s">
        <v>28</v>
      </c>
      <c r="I368" s="1850" t="s">
        <v>860</v>
      </c>
    </row>
    <row customHeight="1" ht="11.25">
      <c r="A369" s="1850" t="s">
        <v>2253</v>
      </c>
      <c r="B369" s="1850" t="s">
        <v>16</v>
      </c>
      <c r="C369" s="1850" t="s">
        <v>2297</v>
      </c>
      <c r="D369" s="1850" t="s">
        <v>2298</v>
      </c>
      <c r="E369" s="1850" t="s">
        <v>2299</v>
      </c>
      <c r="F369" s="1850" t="s">
        <v>2300</v>
      </c>
      <c r="G369" s="1850" t="s">
        <v>28</v>
      </c>
      <c r="H369" s="1850" t="s">
        <v>28</v>
      </c>
      <c r="I369" s="1850" t="s">
        <v>860</v>
      </c>
    </row>
    <row customHeight="1" ht="11.25">
      <c r="A370" s="1850" t="s">
        <v>2253</v>
      </c>
      <c r="B370" s="1850" t="s">
        <v>16</v>
      </c>
      <c r="C370" s="1850" t="s">
        <v>13</v>
      </c>
      <c r="D370" s="1850" t="s">
        <v>46</v>
      </c>
      <c r="E370" s="1850" t="s">
        <v>49</v>
      </c>
      <c r="F370" s="1850" t="s">
        <v>51</v>
      </c>
      <c r="G370" s="1850" t="s">
        <v>28</v>
      </c>
      <c r="H370" s="1850" t="s">
        <v>28</v>
      </c>
      <c r="I370" s="1850" t="s">
        <v>860</v>
      </c>
    </row>
    <row customHeight="1" ht="11.25">
      <c r="A371" s="1850" t="s">
        <v>2253</v>
      </c>
      <c r="B371" s="1850" t="s">
        <v>16</v>
      </c>
      <c r="C371" s="1850" t="s">
        <v>3080</v>
      </c>
      <c r="D371" s="1850" t="s">
        <v>3081</v>
      </c>
      <c r="E371" s="1850" t="s">
        <v>3082</v>
      </c>
      <c r="F371" s="1850" t="s">
        <v>2446</v>
      </c>
      <c r="G371" s="1850" t="s">
        <v>28</v>
      </c>
      <c r="H371" s="1850" t="s">
        <v>28</v>
      </c>
      <c r="I371" s="1850" t="s">
        <v>860</v>
      </c>
    </row>
    <row customHeight="1" ht="11.25">
      <c r="A372" s="1850" t="s">
        <v>2253</v>
      </c>
      <c r="B372" s="1850" t="s">
        <v>16</v>
      </c>
      <c r="C372" s="1850" t="s">
        <v>3083</v>
      </c>
      <c r="D372" s="1850" t="s">
        <v>3084</v>
      </c>
      <c r="E372" s="1850" t="s">
        <v>3085</v>
      </c>
      <c r="F372" s="1850" t="s">
        <v>2284</v>
      </c>
      <c r="G372" s="1850" t="s">
        <v>28</v>
      </c>
      <c r="H372" s="1850" t="s">
        <v>28</v>
      </c>
      <c r="I372" s="1850" t="s">
        <v>860</v>
      </c>
    </row>
    <row customHeight="1" ht="11.25">
      <c r="A373" s="1850" t="s">
        <v>2253</v>
      </c>
      <c r="B373" s="1850" t="s">
        <v>16</v>
      </c>
      <c r="C373" s="1850" t="s">
        <v>2316</v>
      </c>
      <c r="D373" s="1850" t="s">
        <v>2317</v>
      </c>
      <c r="E373" s="1850" t="s">
        <v>2318</v>
      </c>
      <c r="F373" s="1850" t="s">
        <v>2319</v>
      </c>
      <c r="G373" s="1850" t="s">
        <v>28</v>
      </c>
      <c r="H373" s="1850" t="s">
        <v>28</v>
      </c>
      <c r="I373" s="1850" t="s">
        <v>860</v>
      </c>
    </row>
    <row customHeight="1" ht="11.25">
      <c r="A374" s="1850" t="s">
        <v>2253</v>
      </c>
      <c r="B374" s="1850" t="s">
        <v>16</v>
      </c>
      <c r="C374" s="1850" t="s">
        <v>3086</v>
      </c>
      <c r="D374" s="1850" t="s">
        <v>3087</v>
      </c>
      <c r="E374" s="1850" t="s">
        <v>3088</v>
      </c>
      <c r="F374" s="1850" t="s">
        <v>2284</v>
      </c>
      <c r="G374" s="1850" t="s">
        <v>28</v>
      </c>
      <c r="H374" s="1850" t="s">
        <v>28</v>
      </c>
      <c r="I374" s="1850" t="s">
        <v>860</v>
      </c>
    </row>
    <row customHeight="1" ht="11.25">
      <c r="A375" s="1850" t="s">
        <v>2253</v>
      </c>
      <c r="B375" s="1850" t="s">
        <v>16</v>
      </c>
      <c r="C375" s="1850" t="s">
        <v>2320</v>
      </c>
      <c r="D375" s="1850" t="s">
        <v>2321</v>
      </c>
      <c r="E375" s="1850" t="s">
        <v>2322</v>
      </c>
      <c r="F375" s="1850" t="s">
        <v>2315</v>
      </c>
      <c r="G375" s="1850" t="s">
        <v>28</v>
      </c>
      <c r="H375" s="1850" t="s">
        <v>28</v>
      </c>
      <c r="I375" s="1850" t="s">
        <v>860</v>
      </c>
    </row>
    <row customHeight="1" ht="11.25">
      <c r="A376" s="1850" t="s">
        <v>2253</v>
      </c>
      <c r="B376" s="1850" t="s">
        <v>16</v>
      </c>
      <c r="C376" s="1850" t="s">
        <v>2326</v>
      </c>
      <c r="D376" s="1850" t="s">
        <v>2327</v>
      </c>
      <c r="E376" s="1850" t="s">
        <v>2328</v>
      </c>
      <c r="F376" s="1850" t="s">
        <v>2284</v>
      </c>
      <c r="G376" s="1850" t="s">
        <v>28</v>
      </c>
      <c r="H376" s="1850" t="s">
        <v>28</v>
      </c>
      <c r="I376" s="1850" t="s">
        <v>860</v>
      </c>
    </row>
    <row customHeight="1" ht="11.25">
      <c r="A377" s="1850" t="s">
        <v>2253</v>
      </c>
      <c r="B377" s="1850" t="s">
        <v>16</v>
      </c>
      <c r="C377" s="1850" t="s">
        <v>2346</v>
      </c>
      <c r="D377" s="1850" t="s">
        <v>2347</v>
      </c>
      <c r="E377" s="1850" t="s">
        <v>2348</v>
      </c>
      <c r="F377" s="1850" t="s">
        <v>2284</v>
      </c>
      <c r="G377" s="1850" t="s">
        <v>28</v>
      </c>
      <c r="H377" s="1850" t="s">
        <v>28</v>
      </c>
      <c r="I377" s="1850" t="s">
        <v>860</v>
      </c>
    </row>
    <row customHeight="1" ht="11.25">
      <c r="A378" s="1850" t="s">
        <v>2253</v>
      </c>
      <c r="B378" s="1850" t="s">
        <v>16</v>
      </c>
      <c r="C378" s="1850" t="s">
        <v>2349</v>
      </c>
      <c r="D378" s="1850" t="s">
        <v>2350</v>
      </c>
      <c r="E378" s="1850" t="s">
        <v>2351</v>
      </c>
      <c r="F378" s="1850" t="s">
        <v>2352</v>
      </c>
      <c r="G378" s="1850" t="s">
        <v>28</v>
      </c>
      <c r="H378" s="1850" t="s">
        <v>28</v>
      </c>
      <c r="I378" s="1850" t="s">
        <v>860</v>
      </c>
    </row>
    <row customHeight="1" ht="11.25">
      <c r="A379" s="1850" t="s">
        <v>2253</v>
      </c>
      <c r="B379" s="1850" t="s">
        <v>16</v>
      </c>
      <c r="C379" s="1850" t="s">
        <v>2353</v>
      </c>
      <c r="D379" s="1850" t="s">
        <v>2354</v>
      </c>
      <c r="E379" s="1850" t="s">
        <v>2355</v>
      </c>
      <c r="F379" s="1850" t="s">
        <v>2300</v>
      </c>
      <c r="G379" s="1850" t="s">
        <v>28</v>
      </c>
      <c r="H379" s="1850" t="s">
        <v>28</v>
      </c>
      <c r="I379" s="1850" t="s">
        <v>860</v>
      </c>
    </row>
    <row customHeight="1" ht="11.25">
      <c r="A380" s="1850" t="s">
        <v>2253</v>
      </c>
      <c r="B380" s="1850" t="s">
        <v>16</v>
      </c>
      <c r="C380" s="1850" t="s">
        <v>2356</v>
      </c>
      <c r="D380" s="1850" t="s">
        <v>2357</v>
      </c>
      <c r="E380" s="1850" t="s">
        <v>2358</v>
      </c>
      <c r="F380" s="1850" t="s">
        <v>2359</v>
      </c>
      <c r="G380" s="1850" t="s">
        <v>28</v>
      </c>
      <c r="H380" s="1850" t="s">
        <v>28</v>
      </c>
      <c r="I380" s="1850" t="s">
        <v>860</v>
      </c>
    </row>
    <row customHeight="1" ht="11.25">
      <c r="A381" s="1850" t="s">
        <v>2253</v>
      </c>
      <c r="B381" s="1850" t="s">
        <v>16</v>
      </c>
      <c r="C381" s="1850" t="s">
        <v>3089</v>
      </c>
      <c r="D381" s="1850" t="s">
        <v>3090</v>
      </c>
      <c r="E381" s="1850" t="s">
        <v>3091</v>
      </c>
      <c r="F381" s="1850" t="s">
        <v>2272</v>
      </c>
      <c r="G381" s="1850" t="s">
        <v>28</v>
      </c>
      <c r="H381" s="1850" t="s">
        <v>28</v>
      </c>
      <c r="I381" s="1850" t="s">
        <v>860</v>
      </c>
    </row>
    <row customHeight="1" ht="11.25">
      <c r="A382" s="1850" t="s">
        <v>2253</v>
      </c>
      <c r="B382" s="1850" t="s">
        <v>16</v>
      </c>
      <c r="C382" s="1850" t="s">
        <v>2366</v>
      </c>
      <c r="D382" s="1850" t="s">
        <v>2367</v>
      </c>
      <c r="E382" s="1850" t="s">
        <v>2368</v>
      </c>
      <c r="F382" s="1850" t="s">
        <v>2272</v>
      </c>
      <c r="G382" s="1850" t="s">
        <v>28</v>
      </c>
      <c r="H382" s="1850" t="s">
        <v>28</v>
      </c>
      <c r="I382" s="1850" t="s">
        <v>860</v>
      </c>
    </row>
    <row customHeight="1" ht="11.25">
      <c r="A383" s="1850" t="s">
        <v>2253</v>
      </c>
      <c r="B383" s="1850" t="s">
        <v>16</v>
      </c>
      <c r="C383" s="1850" t="s">
        <v>2369</v>
      </c>
      <c r="D383" s="1850" t="s">
        <v>2370</v>
      </c>
      <c r="E383" s="1850" t="s">
        <v>2371</v>
      </c>
      <c r="F383" s="1850" t="s">
        <v>2372</v>
      </c>
      <c r="G383" s="1850" t="s">
        <v>28</v>
      </c>
      <c r="H383" s="1850" t="s">
        <v>28</v>
      </c>
      <c r="I383" s="1850" t="s">
        <v>860</v>
      </c>
    </row>
    <row customHeight="1" ht="11.25">
      <c r="A384" s="1850" t="s">
        <v>2253</v>
      </c>
      <c r="B384" s="1850" t="s">
        <v>16</v>
      </c>
      <c r="C384" s="1850" t="s">
        <v>2376</v>
      </c>
      <c r="D384" s="1850" t="s">
        <v>2377</v>
      </c>
      <c r="E384" s="1850" t="s">
        <v>2351</v>
      </c>
      <c r="F384" s="1850" t="s">
        <v>2378</v>
      </c>
      <c r="G384" s="1850" t="s">
        <v>28</v>
      </c>
      <c r="H384" s="1850" t="s">
        <v>28</v>
      </c>
      <c r="I384" s="1850" t="s">
        <v>860</v>
      </c>
    </row>
    <row customHeight="1" ht="11.25">
      <c r="A385" s="1850" t="s">
        <v>2253</v>
      </c>
      <c r="B385" s="1850" t="s">
        <v>16</v>
      </c>
      <c r="C385" s="1850" t="s">
        <v>3092</v>
      </c>
      <c r="D385" s="1850" t="s">
        <v>3093</v>
      </c>
      <c r="E385" s="1850" t="s">
        <v>3094</v>
      </c>
      <c r="F385" s="1850" t="s">
        <v>2315</v>
      </c>
      <c r="G385" s="1850" t="s">
        <v>28</v>
      </c>
      <c r="H385" s="1850" t="s">
        <v>28</v>
      </c>
      <c r="I385" s="1850" t="s">
        <v>860</v>
      </c>
    </row>
    <row customHeight="1" ht="11.25">
      <c r="A386" s="1850" t="s">
        <v>2253</v>
      </c>
      <c r="B386" s="1850" t="s">
        <v>16</v>
      </c>
      <c r="C386" s="1850" t="s">
        <v>2388</v>
      </c>
      <c r="D386" s="1850" t="s">
        <v>2389</v>
      </c>
      <c r="E386" s="1850" t="s">
        <v>2390</v>
      </c>
      <c r="F386" s="1850" t="s">
        <v>582</v>
      </c>
      <c r="G386" s="1850" t="s">
        <v>28</v>
      </c>
      <c r="H386" s="1850" t="s">
        <v>28</v>
      </c>
      <c r="I386" s="1850" t="s">
        <v>860</v>
      </c>
    </row>
    <row customHeight="1" ht="11.25">
      <c r="A387" s="1850" t="s">
        <v>2253</v>
      </c>
      <c r="B387" s="1850" t="s">
        <v>16</v>
      </c>
      <c r="C387" s="1850" t="s">
        <v>3095</v>
      </c>
      <c r="D387" s="1850" t="s">
        <v>3096</v>
      </c>
      <c r="E387" s="1850" t="s">
        <v>3097</v>
      </c>
      <c r="F387" s="1850" t="s">
        <v>582</v>
      </c>
      <c r="G387" s="1850" t="s">
        <v>28</v>
      </c>
      <c r="H387" s="1850" t="s">
        <v>28</v>
      </c>
      <c r="I387" s="1850" t="s">
        <v>860</v>
      </c>
    </row>
    <row customHeight="1" ht="11.25">
      <c r="A388" s="1850" t="s">
        <v>2253</v>
      </c>
      <c r="B388" s="1850" t="s">
        <v>16</v>
      </c>
      <c r="C388" s="1850" t="s">
        <v>3098</v>
      </c>
      <c r="D388" s="1850" t="s">
        <v>3099</v>
      </c>
      <c r="E388" s="1850" t="s">
        <v>3100</v>
      </c>
      <c r="F388" s="1850" t="s">
        <v>582</v>
      </c>
      <c r="G388" s="1850" t="s">
        <v>28</v>
      </c>
      <c r="H388" s="1850" t="s">
        <v>28</v>
      </c>
      <c r="I388" s="1850" t="s">
        <v>860</v>
      </c>
    </row>
    <row customHeight="1" ht="11.25">
      <c r="A389" s="1850" t="s">
        <v>2253</v>
      </c>
      <c r="B389" s="1850" t="s">
        <v>16</v>
      </c>
      <c r="C389" s="1850" t="s">
        <v>3101</v>
      </c>
      <c r="D389" s="1850" t="s">
        <v>3102</v>
      </c>
      <c r="E389" s="1850" t="s">
        <v>3103</v>
      </c>
      <c r="F389" s="1850" t="s">
        <v>582</v>
      </c>
      <c r="G389" s="1850" t="s">
        <v>28</v>
      </c>
      <c r="H389" s="1850" t="s">
        <v>28</v>
      </c>
      <c r="I389" s="1850" t="s">
        <v>860</v>
      </c>
    </row>
    <row customHeight="1" ht="11.25">
      <c r="A390" s="1850" t="s">
        <v>2253</v>
      </c>
      <c r="B390" s="1850" t="s">
        <v>16</v>
      </c>
      <c r="C390" s="1850" t="s">
        <v>2401</v>
      </c>
      <c r="D390" s="1850" t="s">
        <v>2402</v>
      </c>
      <c r="E390" s="1850" t="s">
        <v>2403</v>
      </c>
      <c r="F390" s="1850" t="s">
        <v>582</v>
      </c>
      <c r="G390" s="1850" t="s">
        <v>28</v>
      </c>
      <c r="H390" s="1850" t="s">
        <v>28</v>
      </c>
      <c r="I390" s="1850" t="s">
        <v>860</v>
      </c>
    </row>
    <row customHeight="1" ht="11.25">
      <c r="A391" s="1850" t="s">
        <v>2253</v>
      </c>
      <c r="B391" s="1850" t="s">
        <v>16</v>
      </c>
      <c r="C391" s="1850" t="s">
        <v>2404</v>
      </c>
      <c r="D391" s="1850" t="s">
        <v>2405</v>
      </c>
      <c r="E391" s="1850" t="s">
        <v>2406</v>
      </c>
      <c r="F391" s="1850" t="s">
        <v>582</v>
      </c>
      <c r="G391" s="1850" t="s">
        <v>28</v>
      </c>
      <c r="H391" s="1850" t="s">
        <v>28</v>
      </c>
      <c r="I391" s="1850" t="s">
        <v>860</v>
      </c>
    </row>
    <row customHeight="1" ht="11.25">
      <c r="A392" s="1850" t="s">
        <v>2253</v>
      </c>
      <c r="B392" s="1850" t="s">
        <v>16</v>
      </c>
      <c r="C392" s="1850" t="s">
        <v>3104</v>
      </c>
      <c r="D392" s="1850" t="s">
        <v>3105</v>
      </c>
      <c r="E392" s="1850" t="s">
        <v>3106</v>
      </c>
      <c r="F392" s="1850" t="s">
        <v>582</v>
      </c>
      <c r="G392" s="1850" t="s">
        <v>28</v>
      </c>
      <c r="H392" s="1850" t="s">
        <v>28</v>
      </c>
      <c r="I392" s="1850" t="s">
        <v>860</v>
      </c>
    </row>
    <row customHeight="1" ht="11.25">
      <c r="A393" s="1850" t="s">
        <v>2253</v>
      </c>
      <c r="B393" s="1850" t="s">
        <v>16</v>
      </c>
      <c r="C393" s="1850" t="s">
        <v>3107</v>
      </c>
      <c r="D393" s="1850" t="s">
        <v>3108</v>
      </c>
      <c r="E393" s="1850" t="s">
        <v>3109</v>
      </c>
      <c r="F393" s="1850" t="s">
        <v>2413</v>
      </c>
      <c r="G393" s="1850" t="s">
        <v>28</v>
      </c>
      <c r="H393" s="1850" t="s">
        <v>28</v>
      </c>
      <c r="I393" s="1850" t="s">
        <v>860</v>
      </c>
    </row>
    <row customHeight="1" ht="11.25">
      <c r="A394" s="1850" t="s">
        <v>2253</v>
      </c>
      <c r="B394" s="1850" t="s">
        <v>16</v>
      </c>
      <c r="C394" s="1850" t="s">
        <v>3110</v>
      </c>
      <c r="D394" s="1850" t="s">
        <v>3111</v>
      </c>
      <c r="E394" s="1850" t="s">
        <v>3112</v>
      </c>
      <c r="F394" s="1850" t="s">
        <v>3113</v>
      </c>
      <c r="G394" s="1850" t="s">
        <v>28</v>
      </c>
      <c r="H394" s="1850" t="s">
        <v>28</v>
      </c>
      <c r="I394" s="1850" t="s">
        <v>860</v>
      </c>
    </row>
    <row customHeight="1" ht="11.25">
      <c r="A395" s="1850" t="s">
        <v>2253</v>
      </c>
      <c r="B395" s="1850" t="s">
        <v>16</v>
      </c>
      <c r="C395" s="1850" t="s">
        <v>3114</v>
      </c>
      <c r="D395" s="1850" t="s">
        <v>3115</v>
      </c>
      <c r="E395" s="1850" t="s">
        <v>3116</v>
      </c>
      <c r="F395" s="1850" t="s">
        <v>2315</v>
      </c>
      <c r="G395" s="1850" t="s">
        <v>28</v>
      </c>
      <c r="H395" s="1850" t="s">
        <v>28</v>
      </c>
      <c r="I395" s="1850" t="s">
        <v>860</v>
      </c>
    </row>
    <row customHeight="1" ht="11.25">
      <c r="A396" s="1850" t="s">
        <v>2253</v>
      </c>
      <c r="B396" s="1850" t="s">
        <v>16</v>
      </c>
      <c r="C396" s="1850" t="s">
        <v>3117</v>
      </c>
      <c r="D396" s="1850" t="s">
        <v>3118</v>
      </c>
      <c r="E396" s="1850" t="s">
        <v>3119</v>
      </c>
      <c r="F396" s="1850" t="s">
        <v>2300</v>
      </c>
      <c r="G396" s="1850" t="s">
        <v>28</v>
      </c>
      <c r="H396" s="1850" t="s">
        <v>28</v>
      </c>
      <c r="I396" s="1850" t="s">
        <v>860</v>
      </c>
    </row>
    <row customHeight="1" ht="11.25">
      <c r="A397" s="1850" t="s">
        <v>2253</v>
      </c>
      <c r="B397" s="1850" t="s">
        <v>16</v>
      </c>
      <c r="C397" s="1850" t="s">
        <v>28</v>
      </c>
      <c r="D397" s="1850" t="s">
        <v>2421</v>
      </c>
      <c r="E397" s="1850" t="s">
        <v>2422</v>
      </c>
      <c r="F397" s="1850" t="s">
        <v>2272</v>
      </c>
      <c r="G397" s="1850" t="s">
        <v>28</v>
      </c>
      <c r="H397" s="1850" t="s">
        <v>28</v>
      </c>
      <c r="I397" s="1850" t="s">
        <v>860</v>
      </c>
    </row>
    <row customHeight="1" ht="11.25">
      <c r="A398" s="1850" t="s">
        <v>2253</v>
      </c>
      <c r="B398" s="1850" t="s">
        <v>16</v>
      </c>
      <c r="C398" s="1850" t="s">
        <v>2423</v>
      </c>
      <c r="D398" s="1850" t="s">
        <v>2424</v>
      </c>
      <c r="E398" s="1850" t="s">
        <v>2425</v>
      </c>
      <c r="F398" s="1850" t="s">
        <v>2359</v>
      </c>
      <c r="G398" s="1850" t="s">
        <v>28</v>
      </c>
      <c r="H398" s="1850" t="s">
        <v>28</v>
      </c>
      <c r="I398" s="1850" t="s">
        <v>860</v>
      </c>
    </row>
    <row customHeight="1" ht="11.25">
      <c r="A399" s="1850" t="s">
        <v>2253</v>
      </c>
      <c r="B399" s="1850" t="s">
        <v>16</v>
      </c>
      <c r="C399" s="1850" t="s">
        <v>3120</v>
      </c>
      <c r="D399" s="1850" t="s">
        <v>3121</v>
      </c>
      <c r="E399" s="1850" t="s">
        <v>3122</v>
      </c>
      <c r="F399" s="1850" t="s">
        <v>2446</v>
      </c>
      <c r="G399" s="1850" t="s">
        <v>28</v>
      </c>
      <c r="H399" s="1850" t="s">
        <v>28</v>
      </c>
      <c r="I399" s="1850" t="s">
        <v>860</v>
      </c>
    </row>
    <row customHeight="1" ht="11.25">
      <c r="A400" s="1850" t="s">
        <v>2253</v>
      </c>
      <c r="B400" s="1850" t="s">
        <v>16</v>
      </c>
      <c r="C400" s="1850" t="s">
        <v>3123</v>
      </c>
      <c r="D400" s="1850" t="s">
        <v>3124</v>
      </c>
      <c r="E400" s="1850" t="s">
        <v>3125</v>
      </c>
      <c r="F400" s="1850" t="s">
        <v>2446</v>
      </c>
      <c r="G400" s="1850" t="s">
        <v>28</v>
      </c>
      <c r="H400" s="1850" t="s">
        <v>28</v>
      </c>
      <c r="I400" s="1850" t="s">
        <v>860</v>
      </c>
    </row>
    <row customHeight="1" ht="11.25">
      <c r="A401" s="1850" t="s">
        <v>2253</v>
      </c>
      <c r="B401" s="1850" t="s">
        <v>16</v>
      </c>
      <c r="C401" s="1850" t="s">
        <v>2426</v>
      </c>
      <c r="D401" s="1850" t="s">
        <v>2427</v>
      </c>
      <c r="E401" s="1850" t="s">
        <v>2428</v>
      </c>
      <c r="F401" s="1850" t="s">
        <v>2359</v>
      </c>
      <c r="G401" s="1850" t="s">
        <v>2429</v>
      </c>
      <c r="H401" s="1850" t="s">
        <v>28</v>
      </c>
      <c r="I401" s="1850" t="s">
        <v>860</v>
      </c>
    </row>
    <row customHeight="1" ht="11.25">
      <c r="A402" s="1850" t="s">
        <v>2253</v>
      </c>
      <c r="B402" s="1850" t="s">
        <v>16</v>
      </c>
      <c r="C402" s="1850" t="s">
        <v>3126</v>
      </c>
      <c r="D402" s="1850" t="s">
        <v>3127</v>
      </c>
      <c r="E402" s="1850" t="s">
        <v>3128</v>
      </c>
      <c r="F402" s="1850" t="s">
        <v>2300</v>
      </c>
      <c r="G402" s="1850" t="s">
        <v>28</v>
      </c>
      <c r="H402" s="1850" t="s">
        <v>28</v>
      </c>
      <c r="I402" s="1850" t="s">
        <v>860</v>
      </c>
    </row>
    <row customHeight="1" ht="11.25">
      <c r="A403" s="1850" t="s">
        <v>2253</v>
      </c>
      <c r="B403" s="1850" t="s">
        <v>16</v>
      </c>
      <c r="C403" s="1850" t="s">
        <v>2433</v>
      </c>
      <c r="D403" s="1850" t="s">
        <v>2434</v>
      </c>
      <c r="E403" s="1850" t="s">
        <v>2435</v>
      </c>
      <c r="F403" s="1850" t="s">
        <v>2436</v>
      </c>
      <c r="G403" s="1850" t="s">
        <v>28</v>
      </c>
      <c r="H403" s="1850" t="s">
        <v>28</v>
      </c>
      <c r="I403" s="1850" t="s">
        <v>860</v>
      </c>
    </row>
    <row customHeight="1" ht="11.25">
      <c r="A404" s="1850" t="s">
        <v>2253</v>
      </c>
      <c r="B404" s="1850" t="s">
        <v>16</v>
      </c>
      <c r="C404" s="1850" t="s">
        <v>3129</v>
      </c>
      <c r="D404" s="1850" t="s">
        <v>3130</v>
      </c>
      <c r="E404" s="1850" t="s">
        <v>3131</v>
      </c>
      <c r="F404" s="1850" t="s">
        <v>2315</v>
      </c>
      <c r="G404" s="1850" t="s">
        <v>28</v>
      </c>
      <c r="H404" s="1850" t="s">
        <v>28</v>
      </c>
      <c r="I404" s="1850" t="s">
        <v>860</v>
      </c>
    </row>
    <row customHeight="1" ht="11.25">
      <c r="A405" s="1850" t="s">
        <v>2253</v>
      </c>
      <c r="B405" s="1850" t="s">
        <v>16</v>
      </c>
      <c r="C405" s="1850" t="s">
        <v>3132</v>
      </c>
      <c r="D405" s="1850" t="s">
        <v>3133</v>
      </c>
      <c r="E405" s="1850" t="s">
        <v>3134</v>
      </c>
      <c r="F405" s="1850" t="s">
        <v>2359</v>
      </c>
      <c r="G405" s="1850" t="s">
        <v>3135</v>
      </c>
      <c r="H405" s="1850" t="s">
        <v>28</v>
      </c>
      <c r="I405" s="1850" t="s">
        <v>860</v>
      </c>
    </row>
    <row customHeight="1" ht="11.25">
      <c r="A406" s="1850" t="s">
        <v>2253</v>
      </c>
      <c r="B406" s="1850" t="s">
        <v>16</v>
      </c>
      <c r="C406" s="1850" t="s">
        <v>2437</v>
      </c>
      <c r="D406" s="1850" t="s">
        <v>2438</v>
      </c>
      <c r="E406" s="1850" t="s">
        <v>2439</v>
      </c>
      <c r="F406" s="1850" t="s">
        <v>2413</v>
      </c>
      <c r="G406" s="1850" t="s">
        <v>28</v>
      </c>
      <c r="H406" s="1850" t="s">
        <v>28</v>
      </c>
      <c r="I406" s="1850" t="s">
        <v>860</v>
      </c>
    </row>
    <row customHeight="1" ht="11.25">
      <c r="A407" s="1850" t="s">
        <v>2253</v>
      </c>
      <c r="B407" s="1850" t="s">
        <v>16</v>
      </c>
      <c r="C407" s="1850" t="s">
        <v>2440</v>
      </c>
      <c r="D407" s="1850" t="s">
        <v>2441</v>
      </c>
      <c r="E407" s="1850" t="s">
        <v>2442</v>
      </c>
      <c r="F407" s="1850" t="s">
        <v>2300</v>
      </c>
      <c r="G407" s="1850" t="s">
        <v>28</v>
      </c>
      <c r="H407" s="1850" t="s">
        <v>28</v>
      </c>
      <c r="I407" s="1850" t="s">
        <v>860</v>
      </c>
    </row>
    <row customHeight="1" ht="11.25">
      <c r="A408" s="1850" t="s">
        <v>2253</v>
      </c>
      <c r="B408" s="1850" t="s">
        <v>16</v>
      </c>
      <c r="C408" s="1850" t="s">
        <v>3136</v>
      </c>
      <c r="D408" s="1850" t="s">
        <v>3137</v>
      </c>
      <c r="E408" s="1850" t="s">
        <v>3138</v>
      </c>
      <c r="F408" s="1850" t="s">
        <v>2284</v>
      </c>
      <c r="G408" s="1850" t="s">
        <v>28</v>
      </c>
      <c r="H408" s="1850" t="s">
        <v>28</v>
      </c>
      <c r="I408" s="1850" t="s">
        <v>860</v>
      </c>
    </row>
    <row customHeight="1" ht="11.25">
      <c r="A409" s="1850" t="s">
        <v>2253</v>
      </c>
      <c r="B409" s="1850" t="s">
        <v>16</v>
      </c>
      <c r="C409" s="1850" t="s">
        <v>2453</v>
      </c>
      <c r="D409" s="1850" t="s">
        <v>2454</v>
      </c>
      <c r="E409" s="1850" t="s">
        <v>2455</v>
      </c>
      <c r="F409" s="1850" t="s">
        <v>2315</v>
      </c>
      <c r="G409" s="1850" t="s">
        <v>28</v>
      </c>
      <c r="H409" s="1850" t="s">
        <v>28</v>
      </c>
      <c r="I409" s="1850" t="s">
        <v>860</v>
      </c>
    </row>
    <row customHeight="1" ht="11.25">
      <c r="A410" s="1850" t="s">
        <v>2253</v>
      </c>
      <c r="B410" s="1850" t="s">
        <v>16</v>
      </c>
      <c r="C410" s="1850" t="s">
        <v>2456</v>
      </c>
      <c r="D410" s="1850" t="s">
        <v>2457</v>
      </c>
      <c r="E410" s="1850" t="s">
        <v>2458</v>
      </c>
      <c r="F410" s="1850" t="s">
        <v>2413</v>
      </c>
      <c r="G410" s="1850" t="s">
        <v>28</v>
      </c>
      <c r="H410" s="1850" t="s">
        <v>28</v>
      </c>
      <c r="I410" s="1850" t="s">
        <v>860</v>
      </c>
    </row>
    <row customHeight="1" ht="11.25">
      <c r="A411" s="1850" t="s">
        <v>2253</v>
      </c>
      <c r="B411" s="1850" t="s">
        <v>16</v>
      </c>
      <c r="C411" s="1850" t="s">
        <v>2459</v>
      </c>
      <c r="D411" s="1850" t="s">
        <v>2460</v>
      </c>
      <c r="E411" s="1850" t="s">
        <v>2461</v>
      </c>
      <c r="F411" s="1850" t="s">
        <v>2300</v>
      </c>
      <c r="G411" s="1850" t="s">
        <v>28</v>
      </c>
      <c r="H411" s="1850" t="s">
        <v>28</v>
      </c>
      <c r="I411" s="1850" t="s">
        <v>860</v>
      </c>
    </row>
    <row customHeight="1" ht="11.25">
      <c r="A412" s="1850" t="s">
        <v>2253</v>
      </c>
      <c r="B412" s="1850" t="s">
        <v>16</v>
      </c>
      <c r="C412" s="1850" t="s">
        <v>2465</v>
      </c>
      <c r="D412" s="1850" t="s">
        <v>2466</v>
      </c>
      <c r="E412" s="1850" t="s">
        <v>2467</v>
      </c>
      <c r="F412" s="1850" t="s">
        <v>2359</v>
      </c>
      <c r="G412" s="1850" t="s">
        <v>28</v>
      </c>
      <c r="H412" s="1850" t="s">
        <v>28</v>
      </c>
      <c r="I412" s="1850" t="s">
        <v>860</v>
      </c>
    </row>
    <row customHeight="1" ht="11.25">
      <c r="A413" s="1850" t="s">
        <v>2253</v>
      </c>
      <c r="B413" s="1850" t="s">
        <v>16</v>
      </c>
      <c r="C413" s="1850" t="s">
        <v>2468</v>
      </c>
      <c r="D413" s="1850" t="s">
        <v>2469</v>
      </c>
      <c r="E413" s="1850" t="s">
        <v>2470</v>
      </c>
      <c r="F413" s="1850" t="s">
        <v>2413</v>
      </c>
      <c r="G413" s="1850" t="s">
        <v>28</v>
      </c>
      <c r="H413" s="1850" t="s">
        <v>28</v>
      </c>
      <c r="I413" s="1850" t="s">
        <v>860</v>
      </c>
    </row>
    <row customHeight="1" ht="11.25">
      <c r="A414" s="1850" t="s">
        <v>2253</v>
      </c>
      <c r="B414" s="1850" t="s">
        <v>16</v>
      </c>
      <c r="C414" s="1850" t="s">
        <v>2471</v>
      </c>
      <c r="D414" s="1850" t="s">
        <v>2472</v>
      </c>
      <c r="E414" s="1850" t="s">
        <v>2473</v>
      </c>
      <c r="F414" s="1850" t="s">
        <v>2315</v>
      </c>
      <c r="G414" s="1850" t="s">
        <v>28</v>
      </c>
      <c r="H414" s="1850" t="s">
        <v>28</v>
      </c>
      <c r="I414" s="1850" t="s">
        <v>860</v>
      </c>
    </row>
    <row customHeight="1" ht="11.25">
      <c r="A415" s="1850" t="s">
        <v>2253</v>
      </c>
      <c r="B415" s="1850" t="s">
        <v>16</v>
      </c>
      <c r="C415" s="1850" t="s">
        <v>3139</v>
      </c>
      <c r="D415" s="1850" t="s">
        <v>3140</v>
      </c>
      <c r="E415" s="1850" t="s">
        <v>3141</v>
      </c>
      <c r="F415" s="1850" t="s">
        <v>2300</v>
      </c>
      <c r="G415" s="1850" t="s">
        <v>28</v>
      </c>
      <c r="H415" s="1850" t="s">
        <v>28</v>
      </c>
      <c r="I415" s="1850" t="s">
        <v>860</v>
      </c>
    </row>
    <row customHeight="1" ht="11.25">
      <c r="A416" s="1850" t="s">
        <v>2253</v>
      </c>
      <c r="B416" s="1850" t="s">
        <v>16</v>
      </c>
      <c r="C416" s="1850" t="s">
        <v>2474</v>
      </c>
      <c r="D416" s="1850" t="s">
        <v>2475</v>
      </c>
      <c r="E416" s="1850" t="s">
        <v>2476</v>
      </c>
      <c r="F416" s="1850" t="s">
        <v>2300</v>
      </c>
      <c r="G416" s="1850" t="s">
        <v>28</v>
      </c>
      <c r="H416" s="1850" t="s">
        <v>28</v>
      </c>
      <c r="I416" s="1850" t="s">
        <v>860</v>
      </c>
    </row>
    <row customHeight="1" ht="11.25">
      <c r="A417" s="1850" t="s">
        <v>2253</v>
      </c>
      <c r="B417" s="1850" t="s">
        <v>16</v>
      </c>
      <c r="C417" s="1850" t="s">
        <v>2477</v>
      </c>
      <c r="D417" s="1850" t="s">
        <v>2478</v>
      </c>
      <c r="E417" s="1850" t="s">
        <v>2479</v>
      </c>
      <c r="F417" s="1850" t="s">
        <v>2276</v>
      </c>
      <c r="G417" s="1850" t="s">
        <v>28</v>
      </c>
      <c r="H417" s="1850" t="s">
        <v>28</v>
      </c>
      <c r="I417" s="1850" t="s">
        <v>860</v>
      </c>
    </row>
    <row customHeight="1" ht="11.25">
      <c r="A418" s="1850" t="s">
        <v>2253</v>
      </c>
      <c r="B418" s="1850" t="s">
        <v>16</v>
      </c>
      <c r="C418" s="1850" t="s">
        <v>2490</v>
      </c>
      <c r="D418" s="1850" t="s">
        <v>2491</v>
      </c>
      <c r="E418" s="1850" t="s">
        <v>2492</v>
      </c>
      <c r="F418" s="1850" t="s">
        <v>2446</v>
      </c>
      <c r="G418" s="1850" t="s">
        <v>2493</v>
      </c>
      <c r="H418" s="1850" t="s">
        <v>28</v>
      </c>
      <c r="I418" s="1850" t="s">
        <v>860</v>
      </c>
    </row>
    <row customHeight="1" ht="11.25">
      <c r="A419" s="1850" t="s">
        <v>2253</v>
      </c>
      <c r="B419" s="1850" t="s">
        <v>16</v>
      </c>
      <c r="C419" s="1850" t="s">
        <v>3142</v>
      </c>
      <c r="D419" s="1850" t="s">
        <v>3143</v>
      </c>
      <c r="E419" s="1850" t="s">
        <v>3144</v>
      </c>
      <c r="F419" s="1850" t="s">
        <v>2300</v>
      </c>
      <c r="G419" s="1850" t="s">
        <v>28</v>
      </c>
      <c r="H419" s="1850" t="s">
        <v>28</v>
      </c>
      <c r="I419" s="1850" t="s">
        <v>860</v>
      </c>
    </row>
    <row customHeight="1" ht="11.25">
      <c r="A420" s="1850" t="s">
        <v>2253</v>
      </c>
      <c r="B420" s="1850" t="s">
        <v>16</v>
      </c>
      <c r="C420" s="1850" t="s">
        <v>3145</v>
      </c>
      <c r="D420" s="1850" t="s">
        <v>3146</v>
      </c>
      <c r="E420" s="1850" t="s">
        <v>3147</v>
      </c>
      <c r="F420" s="1850" t="s">
        <v>2446</v>
      </c>
      <c r="G420" s="1850" t="s">
        <v>28</v>
      </c>
      <c r="H420" s="1850" t="s">
        <v>28</v>
      </c>
      <c r="I420" s="1850" t="s">
        <v>860</v>
      </c>
    </row>
    <row customHeight="1" ht="11.25">
      <c r="A421" s="1850" t="s">
        <v>2253</v>
      </c>
      <c r="B421" s="1850" t="s">
        <v>16</v>
      </c>
      <c r="C421" s="1850" t="s">
        <v>3148</v>
      </c>
      <c r="D421" s="1850" t="s">
        <v>3149</v>
      </c>
      <c r="E421" s="1850" t="s">
        <v>3150</v>
      </c>
      <c r="F421" s="1850" t="s">
        <v>3151</v>
      </c>
      <c r="G421" s="1850" t="s">
        <v>28</v>
      </c>
      <c r="H421" s="1850" t="s">
        <v>28</v>
      </c>
      <c r="I421" s="1850" t="s">
        <v>860</v>
      </c>
    </row>
    <row customHeight="1" ht="11.25">
      <c r="A422" s="1850" t="s">
        <v>2253</v>
      </c>
      <c r="B422" s="1850" t="s">
        <v>16</v>
      </c>
      <c r="C422" s="1850" t="s">
        <v>2500</v>
      </c>
      <c r="D422" s="1850" t="s">
        <v>2501</v>
      </c>
      <c r="E422" s="1850" t="s">
        <v>2502</v>
      </c>
      <c r="F422" s="1850" t="s">
        <v>2446</v>
      </c>
      <c r="G422" s="1850" t="s">
        <v>28</v>
      </c>
      <c r="H422" s="1850" t="s">
        <v>28</v>
      </c>
      <c r="I422" s="1850" t="s">
        <v>860</v>
      </c>
    </row>
    <row customHeight="1" ht="11.25">
      <c r="A423" s="1850" t="s">
        <v>2253</v>
      </c>
      <c r="B423" s="1850" t="s">
        <v>16</v>
      </c>
      <c r="C423" s="1850" t="s">
        <v>3152</v>
      </c>
      <c r="D423" s="1850" t="s">
        <v>3153</v>
      </c>
      <c r="E423" s="1850" t="s">
        <v>3154</v>
      </c>
      <c r="F423" s="1850" t="s">
        <v>2300</v>
      </c>
      <c r="G423" s="1850" t="s">
        <v>28</v>
      </c>
      <c r="H423" s="1850" t="s">
        <v>28</v>
      </c>
      <c r="I423" s="1850" t="s">
        <v>860</v>
      </c>
    </row>
    <row customHeight="1" ht="11.25">
      <c r="A424" s="1850" t="s">
        <v>2253</v>
      </c>
      <c r="B424" s="1850" t="s">
        <v>16</v>
      </c>
      <c r="C424" s="1850" t="s">
        <v>2512</v>
      </c>
      <c r="D424" s="1850" t="s">
        <v>2513</v>
      </c>
      <c r="E424" s="1850" t="s">
        <v>2514</v>
      </c>
      <c r="F424" s="1850" t="s">
        <v>2359</v>
      </c>
      <c r="G424" s="1850" t="s">
        <v>28</v>
      </c>
      <c r="H424" s="1850" t="s">
        <v>28</v>
      </c>
      <c r="I424" s="1850" t="s">
        <v>860</v>
      </c>
    </row>
    <row customHeight="1" ht="11.25">
      <c r="A425" s="1850" t="s">
        <v>2253</v>
      </c>
      <c r="B425" s="1850" t="s">
        <v>16</v>
      </c>
      <c r="C425" s="1850" t="s">
        <v>2528</v>
      </c>
      <c r="D425" s="1850" t="s">
        <v>2529</v>
      </c>
      <c r="E425" s="1850" t="s">
        <v>2530</v>
      </c>
      <c r="F425" s="1850" t="s">
        <v>2446</v>
      </c>
      <c r="G425" s="1850" t="s">
        <v>28</v>
      </c>
      <c r="H425" s="1850" t="s">
        <v>28</v>
      </c>
      <c r="I425" s="1850" t="s">
        <v>860</v>
      </c>
    </row>
    <row customHeight="1" ht="11.25">
      <c r="A426" s="1850" t="s">
        <v>2253</v>
      </c>
      <c r="B426" s="1850" t="s">
        <v>16</v>
      </c>
      <c r="C426" s="1850" t="s">
        <v>3155</v>
      </c>
      <c r="D426" s="1850" t="s">
        <v>3156</v>
      </c>
      <c r="E426" s="1850" t="s">
        <v>3157</v>
      </c>
      <c r="F426" s="1850" t="s">
        <v>2257</v>
      </c>
      <c r="G426" s="1850" t="s">
        <v>28</v>
      </c>
      <c r="H426" s="1850" t="s">
        <v>28</v>
      </c>
      <c r="I426" s="1850" t="s">
        <v>860</v>
      </c>
    </row>
    <row customHeight="1" ht="11.25">
      <c r="A427" s="1850" t="s">
        <v>2253</v>
      </c>
      <c r="B427" s="1850" t="s">
        <v>16</v>
      </c>
      <c r="C427" s="1850" t="s">
        <v>3158</v>
      </c>
      <c r="D427" s="1850" t="s">
        <v>3159</v>
      </c>
      <c r="E427" s="1850" t="s">
        <v>3160</v>
      </c>
      <c r="F427" s="1850" t="s">
        <v>2897</v>
      </c>
      <c r="G427" s="1850" t="s">
        <v>3161</v>
      </c>
      <c r="H427" s="1850" t="s">
        <v>28</v>
      </c>
      <c r="I427" s="1850" t="s">
        <v>860</v>
      </c>
    </row>
    <row customHeight="1" ht="11.25">
      <c r="A428" s="1850" t="s">
        <v>2253</v>
      </c>
      <c r="B428" s="1850" t="s">
        <v>16</v>
      </c>
      <c r="C428" s="1850" t="s">
        <v>2531</v>
      </c>
      <c r="D428" s="1850" t="s">
        <v>2532</v>
      </c>
      <c r="E428" s="1850" t="s">
        <v>2533</v>
      </c>
      <c r="F428" s="1850" t="s">
        <v>2276</v>
      </c>
      <c r="G428" s="1850" t="s">
        <v>28</v>
      </c>
      <c r="H428" s="1850" t="s">
        <v>28</v>
      </c>
      <c r="I428" s="1850" t="s">
        <v>860</v>
      </c>
    </row>
    <row customHeight="1" ht="11.25">
      <c r="A429" s="1850" t="s">
        <v>2253</v>
      </c>
      <c r="B429" s="1850" t="s">
        <v>16</v>
      </c>
      <c r="C429" s="1850" t="s">
        <v>3162</v>
      </c>
      <c r="D429" s="1850" t="s">
        <v>3163</v>
      </c>
      <c r="E429" s="1850" t="s">
        <v>3164</v>
      </c>
      <c r="F429" s="1850" t="s">
        <v>2315</v>
      </c>
      <c r="G429" s="1850" t="s">
        <v>28</v>
      </c>
      <c r="H429" s="1850" t="s">
        <v>28</v>
      </c>
      <c r="I429" s="1850" t="s">
        <v>860</v>
      </c>
    </row>
    <row customHeight="1" ht="11.25">
      <c r="A430" s="1850" t="s">
        <v>2253</v>
      </c>
      <c r="B430" s="1850" t="s">
        <v>16</v>
      </c>
      <c r="C430" s="1850" t="s">
        <v>2537</v>
      </c>
      <c r="D430" s="1850" t="s">
        <v>2538</v>
      </c>
      <c r="E430" s="1850" t="s">
        <v>2539</v>
      </c>
      <c r="F430" s="1850" t="s">
        <v>2276</v>
      </c>
      <c r="G430" s="1850" t="s">
        <v>28</v>
      </c>
      <c r="H430" s="1850" t="s">
        <v>28</v>
      </c>
      <c r="I430" s="1850" t="s">
        <v>860</v>
      </c>
    </row>
    <row customHeight="1" ht="11.25">
      <c r="A431" s="1850" t="s">
        <v>2253</v>
      </c>
      <c r="B431" s="1850" t="s">
        <v>16</v>
      </c>
      <c r="C431" s="1850" t="s">
        <v>2540</v>
      </c>
      <c r="D431" s="1850" t="s">
        <v>2541</v>
      </c>
      <c r="E431" s="1850" t="s">
        <v>2542</v>
      </c>
      <c r="F431" s="1850" t="s">
        <v>2413</v>
      </c>
      <c r="G431" s="1850" t="s">
        <v>28</v>
      </c>
      <c r="H431" s="1850" t="s">
        <v>28</v>
      </c>
      <c r="I431" s="1850" t="s">
        <v>860</v>
      </c>
    </row>
    <row customHeight="1" ht="11.25">
      <c r="A432" s="1850" t="s">
        <v>2253</v>
      </c>
      <c r="B432" s="1850" t="s">
        <v>16</v>
      </c>
      <c r="C432" s="1850" t="s">
        <v>3165</v>
      </c>
      <c r="D432" s="1850" t="s">
        <v>3166</v>
      </c>
      <c r="E432" s="1850" t="s">
        <v>3167</v>
      </c>
      <c r="F432" s="1850" t="s">
        <v>2359</v>
      </c>
      <c r="G432" s="1850" t="s">
        <v>28</v>
      </c>
      <c r="H432" s="1850" t="s">
        <v>28</v>
      </c>
      <c r="I432" s="1850" t="s">
        <v>860</v>
      </c>
    </row>
    <row customHeight="1" ht="11.25">
      <c r="A433" s="1850" t="s">
        <v>2253</v>
      </c>
      <c r="B433" s="1850" t="s">
        <v>16</v>
      </c>
      <c r="C433" s="1850" t="s">
        <v>3168</v>
      </c>
      <c r="D433" s="1850" t="s">
        <v>3169</v>
      </c>
      <c r="E433" s="1850" t="s">
        <v>3170</v>
      </c>
      <c r="F433" s="1850" t="s">
        <v>3171</v>
      </c>
      <c r="G433" s="1850" t="s">
        <v>28</v>
      </c>
      <c r="H433" s="1850" t="s">
        <v>28</v>
      </c>
      <c r="I433" s="1850" t="s">
        <v>860</v>
      </c>
    </row>
    <row customHeight="1" ht="11.25">
      <c r="A434" s="1850" t="s">
        <v>2253</v>
      </c>
      <c r="B434" s="1850" t="s">
        <v>16</v>
      </c>
      <c r="C434" s="1850" t="s">
        <v>3172</v>
      </c>
      <c r="D434" s="1850" t="s">
        <v>3173</v>
      </c>
      <c r="E434" s="1850" t="s">
        <v>3174</v>
      </c>
      <c r="F434" s="1850" t="s">
        <v>3175</v>
      </c>
      <c r="G434" s="1850" t="s">
        <v>28</v>
      </c>
      <c r="H434" s="1850" t="s">
        <v>28</v>
      </c>
      <c r="I434" s="1850" t="s">
        <v>860</v>
      </c>
    </row>
    <row customHeight="1" ht="11.25">
      <c r="A435" s="1850" t="s">
        <v>2253</v>
      </c>
      <c r="B435" s="1850" t="s">
        <v>16</v>
      </c>
      <c r="C435" s="1850" t="s">
        <v>2552</v>
      </c>
      <c r="D435" s="1850" t="s">
        <v>2553</v>
      </c>
      <c r="E435" s="1850" t="s">
        <v>2554</v>
      </c>
      <c r="F435" s="1850" t="s">
        <v>2272</v>
      </c>
      <c r="G435" s="1850" t="s">
        <v>28</v>
      </c>
      <c r="H435" s="1850" t="s">
        <v>28</v>
      </c>
      <c r="I435" s="1850" t="s">
        <v>860</v>
      </c>
    </row>
    <row customHeight="1" ht="11.25">
      <c r="A436" s="1850" t="s">
        <v>2253</v>
      </c>
      <c r="B436" s="1850" t="s">
        <v>16</v>
      </c>
      <c r="C436" s="1850" t="s">
        <v>2555</v>
      </c>
      <c r="D436" s="1850" t="s">
        <v>2556</v>
      </c>
      <c r="E436" s="1850" t="s">
        <v>2557</v>
      </c>
      <c r="F436" s="1850" t="s">
        <v>2413</v>
      </c>
      <c r="G436" s="1850" t="s">
        <v>28</v>
      </c>
      <c r="H436" s="1850" t="s">
        <v>28</v>
      </c>
      <c r="I436" s="1850" t="s">
        <v>860</v>
      </c>
    </row>
    <row customHeight="1" ht="11.25">
      <c r="A437" s="1850" t="s">
        <v>2253</v>
      </c>
      <c r="B437" s="1850" t="s">
        <v>16</v>
      </c>
      <c r="C437" s="1850" t="s">
        <v>3176</v>
      </c>
      <c r="D437" s="1850" t="s">
        <v>3177</v>
      </c>
      <c r="E437" s="1850" t="s">
        <v>3178</v>
      </c>
      <c r="F437" s="1850" t="s">
        <v>2300</v>
      </c>
      <c r="G437" s="1850" t="s">
        <v>28</v>
      </c>
      <c r="H437" s="1850" t="s">
        <v>28</v>
      </c>
      <c r="I437" s="1850" t="s">
        <v>860</v>
      </c>
    </row>
    <row customHeight="1" ht="11.25">
      <c r="A438" s="1850" t="s">
        <v>2253</v>
      </c>
      <c r="B438" s="1850" t="s">
        <v>16</v>
      </c>
      <c r="C438" s="1850" t="s">
        <v>2558</v>
      </c>
      <c r="D438" s="1850" t="s">
        <v>2559</v>
      </c>
      <c r="E438" s="1850" t="s">
        <v>2560</v>
      </c>
      <c r="F438" s="1850" t="s">
        <v>2272</v>
      </c>
      <c r="G438" s="1850" t="s">
        <v>28</v>
      </c>
      <c r="H438" s="1850" t="s">
        <v>28</v>
      </c>
      <c r="I438" s="1850" t="s">
        <v>860</v>
      </c>
    </row>
    <row customHeight="1" ht="11.25">
      <c r="A439" s="1850" t="s">
        <v>2253</v>
      </c>
      <c r="B439" s="1850" t="s">
        <v>16</v>
      </c>
      <c r="C439" s="1850" t="s">
        <v>3179</v>
      </c>
      <c r="D439" s="1850" t="s">
        <v>2559</v>
      </c>
      <c r="E439" s="1850" t="s">
        <v>3180</v>
      </c>
      <c r="F439" s="1850" t="s">
        <v>2446</v>
      </c>
      <c r="G439" s="1850" t="s">
        <v>28</v>
      </c>
      <c r="H439" s="1850" t="s">
        <v>28</v>
      </c>
      <c r="I439" s="1850" t="s">
        <v>860</v>
      </c>
    </row>
    <row customHeight="1" ht="11.25">
      <c r="A440" s="1850" t="s">
        <v>2253</v>
      </c>
      <c r="B440" s="1850" t="s">
        <v>16</v>
      </c>
      <c r="C440" s="1850" t="s">
        <v>3181</v>
      </c>
      <c r="D440" s="1850" t="s">
        <v>3182</v>
      </c>
      <c r="E440" s="1850" t="s">
        <v>3183</v>
      </c>
      <c r="F440" s="1850" t="s">
        <v>2284</v>
      </c>
      <c r="G440" s="1850" t="s">
        <v>28</v>
      </c>
      <c r="H440" s="1850" t="s">
        <v>28</v>
      </c>
      <c r="I440" s="1850" t="s">
        <v>860</v>
      </c>
    </row>
    <row customHeight="1" ht="11.25">
      <c r="A441" s="1850" t="s">
        <v>2253</v>
      </c>
      <c r="B441" s="1850" t="s">
        <v>16</v>
      </c>
      <c r="C441" s="1850" t="s">
        <v>3184</v>
      </c>
      <c r="D441" s="1850" t="s">
        <v>3185</v>
      </c>
      <c r="E441" s="1850" t="s">
        <v>3186</v>
      </c>
      <c r="F441" s="1850" t="s">
        <v>2315</v>
      </c>
      <c r="G441" s="1850" t="s">
        <v>28</v>
      </c>
      <c r="H441" s="1850" t="s">
        <v>28</v>
      </c>
      <c r="I441" s="1850" t="s">
        <v>860</v>
      </c>
    </row>
    <row customHeight="1" ht="11.25">
      <c r="A442" s="1850" t="s">
        <v>2253</v>
      </c>
      <c r="B442" s="1850" t="s">
        <v>16</v>
      </c>
      <c r="C442" s="1850" t="s">
        <v>3187</v>
      </c>
      <c r="D442" s="1850" t="s">
        <v>3188</v>
      </c>
      <c r="E442" s="1850" t="s">
        <v>3186</v>
      </c>
      <c r="F442" s="1850" t="s">
        <v>3189</v>
      </c>
      <c r="G442" s="1850" t="s">
        <v>28</v>
      </c>
      <c r="H442" s="1850" t="s">
        <v>28</v>
      </c>
      <c r="I442" s="1850" t="s">
        <v>860</v>
      </c>
    </row>
    <row customHeight="1" ht="11.25">
      <c r="A443" s="1850" t="s">
        <v>2253</v>
      </c>
      <c r="B443" s="1850" t="s">
        <v>16</v>
      </c>
      <c r="C443" s="1850" t="s">
        <v>2561</v>
      </c>
      <c r="D443" s="1850" t="s">
        <v>2562</v>
      </c>
      <c r="E443" s="1850" t="s">
        <v>2563</v>
      </c>
      <c r="F443" s="1850" t="s">
        <v>2284</v>
      </c>
      <c r="G443" s="1850" t="s">
        <v>28</v>
      </c>
      <c r="H443" s="1850" t="s">
        <v>28</v>
      </c>
      <c r="I443" s="1850" t="s">
        <v>860</v>
      </c>
    </row>
    <row customHeight="1" ht="11.25">
      <c r="A444" s="1850" t="s">
        <v>2253</v>
      </c>
      <c r="B444" s="1850" t="s">
        <v>16</v>
      </c>
      <c r="C444" s="1850" t="s">
        <v>3190</v>
      </c>
      <c r="D444" s="1850" t="s">
        <v>3191</v>
      </c>
      <c r="E444" s="1850" t="s">
        <v>3192</v>
      </c>
      <c r="F444" s="1850" t="s">
        <v>2315</v>
      </c>
      <c r="G444" s="1850" t="s">
        <v>28</v>
      </c>
      <c r="H444" s="1850" t="s">
        <v>28</v>
      </c>
      <c r="I444" s="1850" t="s">
        <v>860</v>
      </c>
    </row>
    <row customHeight="1" ht="11.25">
      <c r="A445" s="1850" t="s">
        <v>2253</v>
      </c>
      <c r="B445" s="1850" t="s">
        <v>16</v>
      </c>
      <c r="C445" s="1850" t="s">
        <v>2577</v>
      </c>
      <c r="D445" s="1850" t="s">
        <v>2578</v>
      </c>
      <c r="E445" s="1850" t="s">
        <v>2579</v>
      </c>
      <c r="F445" s="1850" t="s">
        <v>2257</v>
      </c>
      <c r="G445" s="1850" t="s">
        <v>28</v>
      </c>
      <c r="H445" s="1850" t="s">
        <v>28</v>
      </c>
      <c r="I445" s="1850" t="s">
        <v>860</v>
      </c>
    </row>
    <row customHeight="1" ht="11.25">
      <c r="A446" s="1850" t="s">
        <v>2253</v>
      </c>
      <c r="B446" s="1850" t="s">
        <v>16</v>
      </c>
      <c r="C446" s="1850" t="s">
        <v>3193</v>
      </c>
      <c r="D446" s="1850" t="s">
        <v>3194</v>
      </c>
      <c r="E446" s="1850" t="s">
        <v>3195</v>
      </c>
      <c r="F446" s="1850" t="s">
        <v>2868</v>
      </c>
      <c r="G446" s="1850" t="s">
        <v>28</v>
      </c>
      <c r="H446" s="1850" t="s">
        <v>28</v>
      </c>
      <c r="I446" s="1850" t="s">
        <v>860</v>
      </c>
    </row>
    <row customHeight="1" ht="11.25">
      <c r="A447" s="1850" t="s">
        <v>2253</v>
      </c>
      <c r="B447" s="1850" t="s">
        <v>16</v>
      </c>
      <c r="C447" s="1850" t="s">
        <v>3196</v>
      </c>
      <c r="D447" s="1850" t="s">
        <v>3197</v>
      </c>
      <c r="E447" s="1850" t="s">
        <v>3198</v>
      </c>
      <c r="F447" s="1850" t="s">
        <v>2272</v>
      </c>
      <c r="G447" s="1850" t="s">
        <v>28</v>
      </c>
      <c r="H447" s="1850" t="s">
        <v>28</v>
      </c>
      <c r="I447" s="1850" t="s">
        <v>860</v>
      </c>
    </row>
    <row customHeight="1" ht="11.25">
      <c r="A448" s="1850" t="s">
        <v>2253</v>
      </c>
      <c r="B448" s="1850" t="s">
        <v>16</v>
      </c>
      <c r="C448" s="1850" t="s">
        <v>3199</v>
      </c>
      <c r="D448" s="1850" t="s">
        <v>3200</v>
      </c>
      <c r="E448" s="1850" t="s">
        <v>3201</v>
      </c>
      <c r="F448" s="1850" t="s">
        <v>2413</v>
      </c>
      <c r="G448" s="1850" t="s">
        <v>28</v>
      </c>
      <c r="H448" s="1850" t="s">
        <v>28</v>
      </c>
      <c r="I448" s="1850" t="s">
        <v>860</v>
      </c>
    </row>
    <row customHeight="1" ht="11.25">
      <c r="A449" s="1850" t="s">
        <v>2253</v>
      </c>
      <c r="B449" s="1850" t="s">
        <v>16</v>
      </c>
      <c r="C449" s="1850" t="s">
        <v>2583</v>
      </c>
      <c r="D449" s="1850" t="s">
        <v>2584</v>
      </c>
      <c r="E449" s="1850" t="s">
        <v>2585</v>
      </c>
      <c r="F449" s="1850" t="s">
        <v>2315</v>
      </c>
      <c r="G449" s="1850" t="s">
        <v>28</v>
      </c>
      <c r="H449" s="1850" t="s">
        <v>28</v>
      </c>
      <c r="I449" s="1850" t="s">
        <v>860</v>
      </c>
    </row>
    <row customHeight="1" ht="11.25">
      <c r="A450" s="1850" t="s">
        <v>2253</v>
      </c>
      <c r="B450" s="1850" t="s">
        <v>16</v>
      </c>
      <c r="C450" s="1850" t="s">
        <v>3202</v>
      </c>
      <c r="D450" s="1850" t="s">
        <v>3203</v>
      </c>
      <c r="E450" s="1850" t="s">
        <v>3204</v>
      </c>
      <c r="F450" s="1850" t="s">
        <v>2284</v>
      </c>
      <c r="G450" s="1850" t="s">
        <v>28</v>
      </c>
      <c r="H450" s="1850" t="s">
        <v>28</v>
      </c>
      <c r="I450" s="1850" t="s">
        <v>860</v>
      </c>
    </row>
    <row customHeight="1" ht="11.25">
      <c r="A451" s="1850" t="s">
        <v>2253</v>
      </c>
      <c r="B451" s="1850" t="s">
        <v>16</v>
      </c>
      <c r="C451" s="1850" t="s">
        <v>2586</v>
      </c>
      <c r="D451" s="1850" t="s">
        <v>2587</v>
      </c>
      <c r="E451" s="1850" t="s">
        <v>2588</v>
      </c>
      <c r="F451" s="1850" t="s">
        <v>2359</v>
      </c>
      <c r="G451" s="1850" t="s">
        <v>28</v>
      </c>
      <c r="H451" s="1850" t="s">
        <v>28</v>
      </c>
      <c r="I451" s="1850" t="s">
        <v>860</v>
      </c>
    </row>
    <row customHeight="1" ht="11.25">
      <c r="A452" s="1850" t="s">
        <v>2253</v>
      </c>
      <c r="B452" s="1850" t="s">
        <v>16</v>
      </c>
      <c r="C452" s="1850" t="s">
        <v>2597</v>
      </c>
      <c r="D452" s="1850" t="s">
        <v>2598</v>
      </c>
      <c r="E452" s="1850" t="s">
        <v>2599</v>
      </c>
      <c r="F452" s="1850" t="s">
        <v>2600</v>
      </c>
      <c r="G452" s="1850" t="s">
        <v>28</v>
      </c>
      <c r="H452" s="1850" t="s">
        <v>28</v>
      </c>
      <c r="I452" s="1850" t="s">
        <v>860</v>
      </c>
    </row>
    <row customHeight="1" ht="11.25">
      <c r="A453" s="1850" t="s">
        <v>2253</v>
      </c>
      <c r="B453" s="1850" t="s">
        <v>16</v>
      </c>
      <c r="C453" s="1850" t="s">
        <v>2601</v>
      </c>
      <c r="D453" s="1850" t="s">
        <v>2602</v>
      </c>
      <c r="E453" s="1850" t="s">
        <v>2603</v>
      </c>
      <c r="F453" s="1850" t="s">
        <v>2413</v>
      </c>
      <c r="G453" s="1850" t="s">
        <v>28</v>
      </c>
      <c r="H453" s="1850" t="s">
        <v>28</v>
      </c>
      <c r="I453" s="1850" t="s">
        <v>860</v>
      </c>
    </row>
    <row customHeight="1" ht="11.25">
      <c r="A454" s="1850" t="s">
        <v>2253</v>
      </c>
      <c r="B454" s="1850" t="s">
        <v>16</v>
      </c>
      <c r="C454" s="1850" t="s">
        <v>3205</v>
      </c>
      <c r="D454" s="1850" t="s">
        <v>3206</v>
      </c>
      <c r="E454" s="1850" t="s">
        <v>3207</v>
      </c>
      <c r="F454" s="1850" t="s">
        <v>2284</v>
      </c>
      <c r="G454" s="1850" t="s">
        <v>28</v>
      </c>
      <c r="H454" s="1850" t="s">
        <v>28</v>
      </c>
      <c r="I454" s="1850" t="s">
        <v>860</v>
      </c>
    </row>
    <row customHeight="1" ht="11.25">
      <c r="A455" s="1850" t="s">
        <v>2253</v>
      </c>
      <c r="B455" s="1850" t="s">
        <v>16</v>
      </c>
      <c r="C455" s="1850" t="s">
        <v>2613</v>
      </c>
      <c r="D455" s="1850" t="s">
        <v>2614</v>
      </c>
      <c r="E455" s="1850" t="s">
        <v>2615</v>
      </c>
      <c r="F455" s="1850" t="s">
        <v>2276</v>
      </c>
      <c r="G455" s="1850" t="s">
        <v>28</v>
      </c>
      <c r="H455" s="1850" t="s">
        <v>28</v>
      </c>
      <c r="I455" s="1850" t="s">
        <v>860</v>
      </c>
    </row>
    <row customHeight="1" ht="11.25">
      <c r="A456" s="1850" t="s">
        <v>2253</v>
      </c>
      <c r="B456" s="1850" t="s">
        <v>16</v>
      </c>
      <c r="C456" s="1850" t="s">
        <v>2616</v>
      </c>
      <c r="D456" s="1850" t="s">
        <v>2617</v>
      </c>
      <c r="E456" s="1850" t="s">
        <v>2618</v>
      </c>
      <c r="F456" s="1850" t="s">
        <v>2300</v>
      </c>
      <c r="G456" s="1850" t="s">
        <v>28</v>
      </c>
      <c r="H456" s="1850" t="s">
        <v>28</v>
      </c>
      <c r="I456" s="1850" t="s">
        <v>860</v>
      </c>
    </row>
    <row customHeight="1" ht="11.25">
      <c r="A457" s="1850" t="s">
        <v>2253</v>
      </c>
      <c r="B457" s="1850" t="s">
        <v>16</v>
      </c>
      <c r="C457" s="1850" t="s">
        <v>2622</v>
      </c>
      <c r="D457" s="1850" t="s">
        <v>2623</v>
      </c>
      <c r="E457" s="1850" t="s">
        <v>2624</v>
      </c>
      <c r="F457" s="1850" t="s">
        <v>2257</v>
      </c>
      <c r="G457" s="1850" t="s">
        <v>28</v>
      </c>
      <c r="H457" s="1850" t="s">
        <v>28</v>
      </c>
      <c r="I457" s="1850" t="s">
        <v>860</v>
      </c>
    </row>
    <row customHeight="1" ht="11.25">
      <c r="A458" s="1850" t="s">
        <v>2253</v>
      </c>
      <c r="B458" s="1850" t="s">
        <v>16</v>
      </c>
      <c r="C458" s="1850" t="s">
        <v>3208</v>
      </c>
      <c r="D458" s="1850" t="s">
        <v>3209</v>
      </c>
      <c r="E458" s="1850" t="s">
        <v>3210</v>
      </c>
      <c r="F458" s="1850" t="s">
        <v>2284</v>
      </c>
      <c r="G458" s="1850" t="s">
        <v>28</v>
      </c>
      <c r="H458" s="1850" t="s">
        <v>28</v>
      </c>
      <c r="I458" s="1850" t="s">
        <v>860</v>
      </c>
    </row>
    <row customHeight="1" ht="11.25">
      <c r="A459" s="1850" t="s">
        <v>2253</v>
      </c>
      <c r="B459" s="1850" t="s">
        <v>16</v>
      </c>
      <c r="C459" s="1850" t="s">
        <v>3211</v>
      </c>
      <c r="D459" s="1850" t="s">
        <v>3212</v>
      </c>
      <c r="E459" s="1850" t="s">
        <v>3213</v>
      </c>
      <c r="F459" s="1850" t="s">
        <v>2413</v>
      </c>
      <c r="G459" s="1850" t="s">
        <v>28</v>
      </c>
      <c r="H459" s="1850" t="s">
        <v>28</v>
      </c>
      <c r="I459" s="1850" t="s">
        <v>860</v>
      </c>
    </row>
    <row customHeight="1" ht="11.25">
      <c r="A460" s="1850" t="s">
        <v>2253</v>
      </c>
      <c r="B460" s="1850" t="s">
        <v>16</v>
      </c>
      <c r="C460" s="1850" t="s">
        <v>3214</v>
      </c>
      <c r="D460" s="1850" t="s">
        <v>3212</v>
      </c>
      <c r="E460" s="1850" t="s">
        <v>3215</v>
      </c>
      <c r="F460" s="1850" t="s">
        <v>2359</v>
      </c>
      <c r="G460" s="1850" t="s">
        <v>28</v>
      </c>
      <c r="H460" s="1850" t="s">
        <v>28</v>
      </c>
      <c r="I460" s="1850" t="s">
        <v>860</v>
      </c>
    </row>
    <row customHeight="1" ht="11.25">
      <c r="A461" s="1850" t="s">
        <v>2253</v>
      </c>
      <c r="B461" s="1850" t="s">
        <v>16</v>
      </c>
      <c r="C461" s="1850" t="s">
        <v>3216</v>
      </c>
      <c r="D461" s="1850" t="s">
        <v>3217</v>
      </c>
      <c r="E461" s="1850" t="s">
        <v>3218</v>
      </c>
      <c r="F461" s="1850" t="s">
        <v>2300</v>
      </c>
      <c r="G461" s="1850" t="s">
        <v>28</v>
      </c>
      <c r="H461" s="1850" t="s">
        <v>28</v>
      </c>
      <c r="I461" s="1850" t="s">
        <v>860</v>
      </c>
    </row>
    <row customHeight="1" ht="11.25">
      <c r="A462" s="1850" t="s">
        <v>2253</v>
      </c>
      <c r="B462" s="1850" t="s">
        <v>16</v>
      </c>
      <c r="C462" s="1850" t="s">
        <v>3219</v>
      </c>
      <c r="D462" s="1850" t="s">
        <v>3220</v>
      </c>
      <c r="E462" s="1850" t="s">
        <v>3221</v>
      </c>
      <c r="F462" s="1850" t="s">
        <v>2315</v>
      </c>
      <c r="G462" s="1850" t="s">
        <v>28</v>
      </c>
      <c r="H462" s="1850" t="s">
        <v>28</v>
      </c>
      <c r="I462" s="1850" t="s">
        <v>860</v>
      </c>
    </row>
    <row customHeight="1" ht="11.25">
      <c r="A463" s="1850" t="s">
        <v>2253</v>
      </c>
      <c r="B463" s="1850" t="s">
        <v>16</v>
      </c>
      <c r="C463" s="1850" t="s">
        <v>2643</v>
      </c>
      <c r="D463" s="1850" t="s">
        <v>2644</v>
      </c>
      <c r="E463" s="1850" t="s">
        <v>2645</v>
      </c>
      <c r="F463" s="1850" t="s">
        <v>2315</v>
      </c>
      <c r="G463" s="1850" t="s">
        <v>28</v>
      </c>
      <c r="H463" s="1850" t="s">
        <v>28</v>
      </c>
      <c r="I463" s="1850" t="s">
        <v>860</v>
      </c>
    </row>
    <row customHeight="1" ht="11.25">
      <c r="A464" s="1850" t="s">
        <v>2253</v>
      </c>
      <c r="B464" s="1850" t="s">
        <v>16</v>
      </c>
      <c r="C464" s="1850" t="s">
        <v>3222</v>
      </c>
      <c r="D464" s="1850" t="s">
        <v>3223</v>
      </c>
      <c r="E464" s="1850" t="s">
        <v>3224</v>
      </c>
      <c r="F464" s="1850" t="s">
        <v>2300</v>
      </c>
      <c r="G464" s="1850" t="s">
        <v>3225</v>
      </c>
      <c r="H464" s="1850" t="s">
        <v>28</v>
      </c>
      <c r="I464" s="1850" t="s">
        <v>860</v>
      </c>
    </row>
    <row customHeight="1" ht="11.25">
      <c r="A465" s="1850" t="s">
        <v>2253</v>
      </c>
      <c r="B465" s="1850" t="s">
        <v>16</v>
      </c>
      <c r="C465" s="1850" t="s">
        <v>2646</v>
      </c>
      <c r="D465" s="1850" t="s">
        <v>2647</v>
      </c>
      <c r="E465" s="1850" t="s">
        <v>2648</v>
      </c>
      <c r="F465" s="1850" t="s">
        <v>2276</v>
      </c>
      <c r="G465" s="1850" t="s">
        <v>28</v>
      </c>
      <c r="H465" s="1850" t="s">
        <v>28</v>
      </c>
      <c r="I465" s="1850" t="s">
        <v>860</v>
      </c>
    </row>
    <row customHeight="1" ht="11.25">
      <c r="A466" s="1850" t="s">
        <v>2253</v>
      </c>
      <c r="B466" s="1850" t="s">
        <v>16</v>
      </c>
      <c r="C466" s="1850" t="s">
        <v>3226</v>
      </c>
      <c r="D466" s="1850" t="s">
        <v>3227</v>
      </c>
      <c r="E466" s="1850" t="s">
        <v>3228</v>
      </c>
      <c r="F466" s="1850" t="s">
        <v>2359</v>
      </c>
      <c r="G466" s="1850" t="s">
        <v>28</v>
      </c>
      <c r="H466" s="1850" t="s">
        <v>28</v>
      </c>
      <c r="I466" s="1850" t="s">
        <v>860</v>
      </c>
    </row>
    <row customHeight="1" ht="11.25">
      <c r="A467" s="1850" t="s">
        <v>2253</v>
      </c>
      <c r="B467" s="1850" t="s">
        <v>16</v>
      </c>
      <c r="C467" s="1850" t="s">
        <v>3229</v>
      </c>
      <c r="D467" s="1850" t="s">
        <v>3230</v>
      </c>
      <c r="E467" s="1850" t="s">
        <v>2786</v>
      </c>
      <c r="F467" s="1850" t="s">
        <v>2272</v>
      </c>
      <c r="G467" s="1850" t="s">
        <v>28</v>
      </c>
      <c r="H467" s="1850" t="s">
        <v>28</v>
      </c>
      <c r="I467" s="1850" t="s">
        <v>860</v>
      </c>
    </row>
    <row customHeight="1" ht="11.25">
      <c r="A468" s="1850" t="s">
        <v>2253</v>
      </c>
      <c r="B468" s="1850" t="s">
        <v>16</v>
      </c>
      <c r="C468" s="1850" t="s">
        <v>2670</v>
      </c>
      <c r="D468" s="1850" t="s">
        <v>2671</v>
      </c>
      <c r="E468" s="1850" t="s">
        <v>2672</v>
      </c>
      <c r="F468" s="1850" t="s">
        <v>2284</v>
      </c>
      <c r="G468" s="1850" t="s">
        <v>28</v>
      </c>
      <c r="H468" s="1850" t="s">
        <v>28</v>
      </c>
      <c r="I468" s="1850" t="s">
        <v>860</v>
      </c>
    </row>
    <row customHeight="1" ht="11.25">
      <c r="A469" s="1850" t="s">
        <v>2253</v>
      </c>
      <c r="B469" s="1850" t="s">
        <v>16</v>
      </c>
      <c r="C469" s="1850" t="s">
        <v>3231</v>
      </c>
      <c r="D469" s="1850" t="s">
        <v>3232</v>
      </c>
      <c r="E469" s="1850" t="s">
        <v>3233</v>
      </c>
      <c r="F469" s="1850" t="s">
        <v>2280</v>
      </c>
      <c r="G469" s="1850" t="s">
        <v>28</v>
      </c>
      <c r="H469" s="1850" t="s">
        <v>28</v>
      </c>
      <c r="I469" s="1850" t="s">
        <v>860</v>
      </c>
    </row>
    <row customHeight="1" ht="11.25">
      <c r="A470" s="1850" t="s">
        <v>2253</v>
      </c>
      <c r="B470" s="1850" t="s">
        <v>16</v>
      </c>
      <c r="C470" s="1850" t="s">
        <v>3234</v>
      </c>
      <c r="D470" s="1850" t="s">
        <v>3235</v>
      </c>
      <c r="E470" s="1850" t="s">
        <v>3236</v>
      </c>
      <c r="F470" s="1850" t="s">
        <v>2315</v>
      </c>
      <c r="G470" s="1850" t="s">
        <v>28</v>
      </c>
      <c r="H470" s="1850" t="s">
        <v>28</v>
      </c>
      <c r="I470" s="1850" t="s">
        <v>860</v>
      </c>
    </row>
    <row customHeight="1" ht="11.25">
      <c r="A471" s="1850" t="s">
        <v>2253</v>
      </c>
      <c r="B471" s="1850" t="s">
        <v>16</v>
      </c>
      <c r="C471" s="1850" t="s">
        <v>2680</v>
      </c>
      <c r="D471" s="1850" t="s">
        <v>2681</v>
      </c>
      <c r="E471" s="1850" t="s">
        <v>2682</v>
      </c>
      <c r="F471" s="1850" t="s">
        <v>2683</v>
      </c>
      <c r="G471" s="1850" t="s">
        <v>28</v>
      </c>
      <c r="H471" s="1850" t="s">
        <v>28</v>
      </c>
      <c r="I471" s="1850" t="s">
        <v>860</v>
      </c>
    </row>
    <row customHeight="1" ht="11.25">
      <c r="A472" s="1850" t="s">
        <v>2253</v>
      </c>
      <c r="B472" s="1850" t="s">
        <v>16</v>
      </c>
      <c r="C472" s="1850" t="s">
        <v>3237</v>
      </c>
      <c r="D472" s="1850" t="s">
        <v>3238</v>
      </c>
      <c r="E472" s="1850" t="s">
        <v>3239</v>
      </c>
      <c r="F472" s="1850" t="s">
        <v>2284</v>
      </c>
      <c r="G472" s="1850" t="s">
        <v>28</v>
      </c>
      <c r="H472" s="1850" t="s">
        <v>28</v>
      </c>
      <c r="I472" s="1850" t="s">
        <v>860</v>
      </c>
    </row>
    <row customHeight="1" ht="11.25">
      <c r="A473" s="1850" t="s">
        <v>2253</v>
      </c>
      <c r="B473" s="1850" t="s">
        <v>16</v>
      </c>
      <c r="C473" s="1850" t="s">
        <v>3240</v>
      </c>
      <c r="D473" s="1850" t="s">
        <v>3241</v>
      </c>
      <c r="E473" s="1850" t="s">
        <v>3242</v>
      </c>
      <c r="F473" s="1850" t="s">
        <v>2300</v>
      </c>
      <c r="G473" s="1850" t="s">
        <v>28</v>
      </c>
      <c r="H473" s="1850" t="s">
        <v>28</v>
      </c>
      <c r="I473" s="1850" t="s">
        <v>860</v>
      </c>
    </row>
    <row customHeight="1" ht="11.25">
      <c r="A474" s="1850" t="s">
        <v>2253</v>
      </c>
      <c r="B474" s="1850" t="s">
        <v>16</v>
      </c>
      <c r="C474" s="1850" t="s">
        <v>3243</v>
      </c>
      <c r="D474" s="1850" t="s">
        <v>3244</v>
      </c>
      <c r="E474" s="1850" t="s">
        <v>3245</v>
      </c>
      <c r="F474" s="1850" t="s">
        <v>2284</v>
      </c>
      <c r="G474" s="1850" t="s">
        <v>28</v>
      </c>
      <c r="H474" s="1850" t="s">
        <v>28</v>
      </c>
      <c r="I474" s="1850" t="s">
        <v>860</v>
      </c>
    </row>
    <row customHeight="1" ht="11.25">
      <c r="A475" s="1850" t="s">
        <v>2253</v>
      </c>
      <c r="B475" s="1850" t="s">
        <v>16</v>
      </c>
      <c r="C475" s="1850" t="s">
        <v>2696</v>
      </c>
      <c r="D475" s="1850" t="s">
        <v>2697</v>
      </c>
      <c r="E475" s="1850" t="s">
        <v>2698</v>
      </c>
      <c r="F475" s="1850" t="s">
        <v>2413</v>
      </c>
      <c r="G475" s="1850" t="s">
        <v>28</v>
      </c>
      <c r="H475" s="1850" t="s">
        <v>28</v>
      </c>
      <c r="I475" s="1850" t="s">
        <v>860</v>
      </c>
    </row>
    <row customHeight="1" ht="11.25">
      <c r="A476" s="1850" t="s">
        <v>2253</v>
      </c>
      <c r="B476" s="1850" t="s">
        <v>16</v>
      </c>
      <c r="C476" s="1850" t="s">
        <v>3246</v>
      </c>
      <c r="D476" s="1850" t="s">
        <v>3247</v>
      </c>
      <c r="E476" s="1850" t="s">
        <v>3248</v>
      </c>
      <c r="F476" s="1850" t="s">
        <v>2300</v>
      </c>
      <c r="G476" s="1850" t="s">
        <v>28</v>
      </c>
      <c r="H476" s="1850" t="s">
        <v>28</v>
      </c>
      <c r="I476" s="1850" t="s">
        <v>860</v>
      </c>
    </row>
    <row customHeight="1" ht="11.25">
      <c r="A477" s="1850" t="s">
        <v>2253</v>
      </c>
      <c r="B477" s="1850" t="s">
        <v>16</v>
      </c>
      <c r="C477" s="1850" t="s">
        <v>2702</v>
      </c>
      <c r="D477" s="1850" t="s">
        <v>2703</v>
      </c>
      <c r="E477" s="1850" t="s">
        <v>2704</v>
      </c>
      <c r="F477" s="1850" t="s">
        <v>2446</v>
      </c>
      <c r="G477" s="1850" t="s">
        <v>28</v>
      </c>
      <c r="H477" s="1850" t="s">
        <v>28</v>
      </c>
      <c r="I477" s="1850" t="s">
        <v>860</v>
      </c>
    </row>
    <row customHeight="1" ht="11.25">
      <c r="A478" s="1850" t="s">
        <v>2253</v>
      </c>
      <c r="B478" s="1850" t="s">
        <v>16</v>
      </c>
      <c r="C478" s="1850" t="s">
        <v>3249</v>
      </c>
      <c r="D478" s="1850" t="s">
        <v>3250</v>
      </c>
      <c r="E478" s="1850" t="s">
        <v>3251</v>
      </c>
      <c r="F478" s="1850" t="s">
        <v>2315</v>
      </c>
      <c r="G478" s="1850" t="s">
        <v>28</v>
      </c>
      <c r="H478" s="1850" t="s">
        <v>28</v>
      </c>
      <c r="I478" s="1850" t="s">
        <v>860</v>
      </c>
    </row>
    <row customHeight="1" ht="11.25">
      <c r="A479" s="1850" t="s">
        <v>2253</v>
      </c>
      <c r="B479" s="1850" t="s">
        <v>16</v>
      </c>
      <c r="C479" s="1850" t="s">
        <v>2711</v>
      </c>
      <c r="D479" s="1850" t="s">
        <v>2712</v>
      </c>
      <c r="E479" s="1850" t="s">
        <v>2713</v>
      </c>
      <c r="F479" s="1850" t="s">
        <v>2359</v>
      </c>
      <c r="G479" s="1850" t="s">
        <v>28</v>
      </c>
      <c r="H479" s="1850" t="s">
        <v>28</v>
      </c>
      <c r="I479" s="1850" t="s">
        <v>860</v>
      </c>
    </row>
    <row customHeight="1" ht="11.25">
      <c r="A480" s="1850" t="s">
        <v>2253</v>
      </c>
      <c r="B480" s="1850" t="s">
        <v>16</v>
      </c>
      <c r="C480" s="1850" t="s">
        <v>3252</v>
      </c>
      <c r="D480" s="1850" t="s">
        <v>3253</v>
      </c>
      <c r="E480" s="1850" t="s">
        <v>3254</v>
      </c>
      <c r="F480" s="1850" t="s">
        <v>2315</v>
      </c>
      <c r="G480" s="1850" t="s">
        <v>28</v>
      </c>
      <c r="H480" s="1850" t="s">
        <v>28</v>
      </c>
      <c r="I480" s="1850" t="s">
        <v>860</v>
      </c>
    </row>
    <row customHeight="1" ht="11.25">
      <c r="A481" s="1850" t="s">
        <v>2253</v>
      </c>
      <c r="B481" s="1850" t="s">
        <v>16</v>
      </c>
      <c r="C481" s="1850" t="s">
        <v>2717</v>
      </c>
      <c r="D481" s="1850" t="s">
        <v>2718</v>
      </c>
      <c r="E481" s="1850" t="s">
        <v>2719</v>
      </c>
      <c r="F481" s="1850" t="s">
        <v>2257</v>
      </c>
      <c r="G481" s="1850" t="s">
        <v>28</v>
      </c>
      <c r="H481" s="1850" t="s">
        <v>28</v>
      </c>
      <c r="I481" s="1850" t="s">
        <v>860</v>
      </c>
    </row>
    <row customHeight="1" ht="11.25">
      <c r="A482" s="1850" t="s">
        <v>2253</v>
      </c>
      <c r="B482" s="1850" t="s">
        <v>16</v>
      </c>
      <c r="C482" s="1850" t="s">
        <v>2720</v>
      </c>
      <c r="D482" s="1850" t="s">
        <v>2721</v>
      </c>
      <c r="E482" s="1850" t="s">
        <v>2722</v>
      </c>
      <c r="F482" s="1850" t="s">
        <v>2284</v>
      </c>
      <c r="G482" s="1850" t="s">
        <v>28</v>
      </c>
      <c r="H482" s="1850" t="s">
        <v>28</v>
      </c>
      <c r="I482" s="1850" t="s">
        <v>860</v>
      </c>
    </row>
    <row customHeight="1" ht="11.25">
      <c r="A483" s="1850" t="s">
        <v>2253</v>
      </c>
      <c r="B483" s="1850" t="s">
        <v>16</v>
      </c>
      <c r="C483" s="1850" t="s">
        <v>3255</v>
      </c>
      <c r="D483" s="1850" t="s">
        <v>3256</v>
      </c>
      <c r="E483" s="1850" t="s">
        <v>3257</v>
      </c>
      <c r="F483" s="1850" t="s">
        <v>2300</v>
      </c>
      <c r="G483" s="1850" t="s">
        <v>28</v>
      </c>
      <c r="H483" s="1850" t="s">
        <v>28</v>
      </c>
      <c r="I483" s="1850" t="s">
        <v>860</v>
      </c>
    </row>
    <row customHeight="1" ht="11.25">
      <c r="A484" s="1850" t="s">
        <v>2253</v>
      </c>
      <c r="B484" s="1850" t="s">
        <v>16</v>
      </c>
      <c r="C484" s="1850" t="s">
        <v>2726</v>
      </c>
      <c r="D484" s="1850" t="s">
        <v>2727</v>
      </c>
      <c r="E484" s="1850" t="s">
        <v>2728</v>
      </c>
      <c r="F484" s="1850" t="s">
        <v>2359</v>
      </c>
      <c r="G484" s="1850" t="s">
        <v>28</v>
      </c>
      <c r="H484" s="1850" t="s">
        <v>28</v>
      </c>
      <c r="I484" s="1850" t="s">
        <v>860</v>
      </c>
    </row>
    <row customHeight="1" ht="11.25">
      <c r="A485" s="1850" t="s">
        <v>2253</v>
      </c>
      <c r="B485" s="1850" t="s">
        <v>16</v>
      </c>
      <c r="C485" s="1850" t="s">
        <v>2732</v>
      </c>
      <c r="D485" s="1850" t="s">
        <v>2733</v>
      </c>
      <c r="E485" s="1850" t="s">
        <v>2734</v>
      </c>
      <c r="F485" s="1850" t="s">
        <v>2284</v>
      </c>
      <c r="G485" s="1850" t="s">
        <v>28</v>
      </c>
      <c r="H485" s="1850" t="s">
        <v>28</v>
      </c>
      <c r="I485" s="1850" t="s">
        <v>860</v>
      </c>
    </row>
    <row customHeight="1" ht="11.25">
      <c r="A486" s="1850" t="s">
        <v>2253</v>
      </c>
      <c r="B486" s="1850" t="s">
        <v>16</v>
      </c>
      <c r="C486" s="1850" t="s">
        <v>2742</v>
      </c>
      <c r="D486" s="1850" t="s">
        <v>2743</v>
      </c>
      <c r="E486" s="1850" t="s">
        <v>2744</v>
      </c>
      <c r="F486" s="1850" t="s">
        <v>2272</v>
      </c>
      <c r="G486" s="1850" t="s">
        <v>28</v>
      </c>
      <c r="H486" s="1850" t="s">
        <v>28</v>
      </c>
      <c r="I486" s="1850" t="s">
        <v>860</v>
      </c>
    </row>
    <row customHeight="1" ht="11.25">
      <c r="A487" s="1850" t="s">
        <v>2253</v>
      </c>
      <c r="B487" s="1850" t="s">
        <v>16</v>
      </c>
      <c r="C487" s="1850" t="s">
        <v>3258</v>
      </c>
      <c r="D487" s="1850" t="s">
        <v>3259</v>
      </c>
      <c r="E487" s="1850" t="s">
        <v>3260</v>
      </c>
      <c r="F487" s="1850" t="s">
        <v>2300</v>
      </c>
      <c r="G487" s="1850" t="s">
        <v>3261</v>
      </c>
      <c r="H487" s="1850" t="s">
        <v>28</v>
      </c>
      <c r="I487" s="1850" t="s">
        <v>860</v>
      </c>
    </row>
    <row customHeight="1" ht="11.25">
      <c r="A488" s="1850" t="s">
        <v>2253</v>
      </c>
      <c r="B488" s="1850" t="s">
        <v>16</v>
      </c>
      <c r="C488" s="1850" t="s">
        <v>3262</v>
      </c>
      <c r="D488" s="1850" t="s">
        <v>3263</v>
      </c>
      <c r="E488" s="1850" t="s">
        <v>3264</v>
      </c>
      <c r="F488" s="1850" t="s">
        <v>2300</v>
      </c>
      <c r="G488" s="1850" t="s">
        <v>28</v>
      </c>
      <c r="H488" s="1850" t="s">
        <v>28</v>
      </c>
      <c r="I488" s="1850" t="s">
        <v>860</v>
      </c>
    </row>
    <row customHeight="1" ht="11.25">
      <c r="A489" s="1850" t="s">
        <v>2253</v>
      </c>
      <c r="B489" s="1850" t="s">
        <v>16</v>
      </c>
      <c r="C489" s="1850" t="s">
        <v>3265</v>
      </c>
      <c r="D489" s="1850" t="s">
        <v>3266</v>
      </c>
      <c r="E489" s="1850" t="s">
        <v>3267</v>
      </c>
      <c r="F489" s="1850" t="s">
        <v>2446</v>
      </c>
      <c r="G489" s="1850" t="s">
        <v>28</v>
      </c>
      <c r="H489" s="1850" t="s">
        <v>28</v>
      </c>
      <c r="I489" s="1850" t="s">
        <v>860</v>
      </c>
    </row>
    <row customHeight="1" ht="11.25">
      <c r="A490" s="1850" t="s">
        <v>2253</v>
      </c>
      <c r="B490" s="1850" t="s">
        <v>16</v>
      </c>
      <c r="C490" s="1850" t="s">
        <v>2753</v>
      </c>
      <c r="D490" s="1850" t="s">
        <v>2754</v>
      </c>
      <c r="E490" s="1850" t="s">
        <v>2755</v>
      </c>
      <c r="F490" s="1850" t="s">
        <v>2300</v>
      </c>
      <c r="G490" s="1850" t="s">
        <v>28</v>
      </c>
      <c r="H490" s="1850" t="s">
        <v>28</v>
      </c>
      <c r="I490" s="1850" t="s">
        <v>860</v>
      </c>
    </row>
    <row customHeight="1" ht="11.25">
      <c r="A491" s="1850" t="s">
        <v>2253</v>
      </c>
      <c r="B491" s="1850" t="s">
        <v>16</v>
      </c>
      <c r="C491" s="1850" t="s">
        <v>2756</v>
      </c>
      <c r="D491" s="1850" t="s">
        <v>2757</v>
      </c>
      <c r="E491" s="1850" t="s">
        <v>2758</v>
      </c>
      <c r="F491" s="1850" t="s">
        <v>2413</v>
      </c>
      <c r="G491" s="1850" t="s">
        <v>28</v>
      </c>
      <c r="H491" s="1850" t="s">
        <v>28</v>
      </c>
      <c r="I491" s="1850" t="s">
        <v>860</v>
      </c>
    </row>
    <row customHeight="1" ht="11.25">
      <c r="A492" s="1850" t="s">
        <v>2253</v>
      </c>
      <c r="B492" s="1850" t="s">
        <v>16</v>
      </c>
      <c r="C492" s="1850" t="s">
        <v>2771</v>
      </c>
      <c r="D492" s="1850" t="s">
        <v>2772</v>
      </c>
      <c r="E492" s="1850" t="s">
        <v>2773</v>
      </c>
      <c r="F492" s="1850" t="s">
        <v>2315</v>
      </c>
      <c r="G492" s="1850" t="s">
        <v>28</v>
      </c>
      <c r="H492" s="1850" t="s">
        <v>28</v>
      </c>
      <c r="I492" s="1850" t="s">
        <v>860</v>
      </c>
    </row>
    <row customHeight="1" ht="11.25">
      <c r="A493" s="1850" t="s">
        <v>2253</v>
      </c>
      <c r="B493" s="1850" t="s">
        <v>16</v>
      </c>
      <c r="C493" s="1850" t="s">
        <v>3268</v>
      </c>
      <c r="D493" s="1850" t="s">
        <v>3269</v>
      </c>
      <c r="E493" s="1850" t="s">
        <v>3270</v>
      </c>
      <c r="F493" s="1850" t="s">
        <v>2446</v>
      </c>
      <c r="G493" s="1850" t="s">
        <v>28</v>
      </c>
      <c r="H493" s="1850" t="s">
        <v>28</v>
      </c>
      <c r="I493" s="1850" t="s">
        <v>860</v>
      </c>
    </row>
    <row customHeight="1" ht="11.25">
      <c r="A494" s="1850" t="s">
        <v>2253</v>
      </c>
      <c r="B494" s="1850" t="s">
        <v>16</v>
      </c>
      <c r="C494" s="1850" t="s">
        <v>2774</v>
      </c>
      <c r="D494" s="1850" t="s">
        <v>2775</v>
      </c>
      <c r="E494" s="1850" t="s">
        <v>2776</v>
      </c>
      <c r="F494" s="1850" t="s">
        <v>2446</v>
      </c>
      <c r="G494" s="1850" t="s">
        <v>28</v>
      </c>
      <c r="H494" s="1850" t="s">
        <v>28</v>
      </c>
      <c r="I494" s="1850" t="s">
        <v>860</v>
      </c>
    </row>
    <row customHeight="1" ht="11.25">
      <c r="A495" s="1850" t="s">
        <v>2253</v>
      </c>
      <c r="B495" s="1850" t="s">
        <v>16</v>
      </c>
      <c r="C495" s="1850" t="s">
        <v>3271</v>
      </c>
      <c r="D495" s="1850" t="s">
        <v>3272</v>
      </c>
      <c r="E495" s="1850" t="s">
        <v>3273</v>
      </c>
      <c r="F495" s="1850" t="s">
        <v>2284</v>
      </c>
      <c r="G495" s="1850" t="s">
        <v>28</v>
      </c>
      <c r="H495" s="1850" t="s">
        <v>28</v>
      </c>
      <c r="I495" s="1850" t="s">
        <v>860</v>
      </c>
    </row>
    <row customHeight="1" ht="11.25">
      <c r="A496" s="1850" t="s">
        <v>2253</v>
      </c>
      <c r="B496" s="1850" t="s">
        <v>16</v>
      </c>
      <c r="C496" s="1850" t="s">
        <v>2780</v>
      </c>
      <c r="D496" s="1850" t="s">
        <v>2781</v>
      </c>
      <c r="E496" s="1850" t="s">
        <v>2782</v>
      </c>
      <c r="F496" s="1850" t="s">
        <v>2315</v>
      </c>
      <c r="G496" s="1850" t="s">
        <v>2783</v>
      </c>
      <c r="H496" s="1850" t="s">
        <v>28</v>
      </c>
      <c r="I496" s="1850" t="s">
        <v>860</v>
      </c>
    </row>
    <row customHeight="1" ht="11.25">
      <c r="A497" s="1850" t="s">
        <v>2253</v>
      </c>
      <c r="B497" s="1850" t="s">
        <v>16</v>
      </c>
      <c r="C497" s="1850" t="s">
        <v>3274</v>
      </c>
      <c r="D497" s="1850" t="s">
        <v>3275</v>
      </c>
      <c r="E497" s="1850" t="s">
        <v>3276</v>
      </c>
      <c r="F497" s="1850" t="s">
        <v>2300</v>
      </c>
      <c r="G497" s="1850" t="s">
        <v>28</v>
      </c>
      <c r="H497" s="1850" t="s">
        <v>28</v>
      </c>
      <c r="I497" s="1850" t="s">
        <v>860</v>
      </c>
    </row>
    <row customHeight="1" ht="11.25">
      <c r="A498" s="1850" t="s">
        <v>2253</v>
      </c>
      <c r="B498" s="1850" t="s">
        <v>16</v>
      </c>
      <c r="C498" s="1850" t="s">
        <v>2797</v>
      </c>
      <c r="D498" s="1850" t="s">
        <v>2798</v>
      </c>
      <c r="E498" s="1850" t="s">
        <v>2799</v>
      </c>
      <c r="F498" s="1850" t="s">
        <v>2446</v>
      </c>
      <c r="G498" s="1850" t="s">
        <v>28</v>
      </c>
      <c r="H498" s="1850" t="s">
        <v>28</v>
      </c>
      <c r="I498" s="1850" t="s">
        <v>860</v>
      </c>
    </row>
    <row customHeight="1" ht="11.25">
      <c r="A499" s="1850" t="s">
        <v>2253</v>
      </c>
      <c r="B499" s="1850" t="s">
        <v>16</v>
      </c>
      <c r="C499" s="1850" t="s">
        <v>2807</v>
      </c>
      <c r="D499" s="1850" t="s">
        <v>2808</v>
      </c>
      <c r="E499" s="1850" t="s">
        <v>2809</v>
      </c>
      <c r="F499" s="1850" t="s">
        <v>2446</v>
      </c>
      <c r="G499" s="1850" t="s">
        <v>28</v>
      </c>
      <c r="H499" s="1850" t="s">
        <v>28</v>
      </c>
      <c r="I499" s="1850" t="s">
        <v>860</v>
      </c>
    </row>
    <row customHeight="1" ht="11.25">
      <c r="A500" s="1850" t="s">
        <v>2253</v>
      </c>
      <c r="B500" s="1850" t="s">
        <v>16</v>
      </c>
      <c r="C500" s="1850" t="s">
        <v>2819</v>
      </c>
      <c r="D500" s="1850" t="s">
        <v>2820</v>
      </c>
      <c r="E500" s="1850" t="s">
        <v>2821</v>
      </c>
      <c r="F500" s="1850" t="s">
        <v>2446</v>
      </c>
      <c r="G500" s="1850" t="s">
        <v>28</v>
      </c>
      <c r="H500" s="1850" t="s">
        <v>28</v>
      </c>
      <c r="I500" s="1850" t="s">
        <v>860</v>
      </c>
    </row>
    <row customHeight="1" ht="11.25">
      <c r="A501" s="1850" t="s">
        <v>2253</v>
      </c>
      <c r="B501" s="1850" t="s">
        <v>16</v>
      </c>
      <c r="C501" s="1850" t="s">
        <v>2822</v>
      </c>
      <c r="D501" s="1850" t="s">
        <v>2823</v>
      </c>
      <c r="E501" s="1850" t="s">
        <v>2824</v>
      </c>
      <c r="F501" s="1850" t="s">
        <v>2446</v>
      </c>
      <c r="G501" s="1850" t="s">
        <v>28</v>
      </c>
      <c r="H501" s="1850" t="s">
        <v>28</v>
      </c>
      <c r="I501" s="1850" t="s">
        <v>860</v>
      </c>
    </row>
    <row customHeight="1" ht="11.25">
      <c r="A502" s="1850" t="s">
        <v>2253</v>
      </c>
      <c r="B502" s="1850" t="s">
        <v>16</v>
      </c>
      <c r="C502" s="1850" t="s">
        <v>3277</v>
      </c>
      <c r="D502" s="1850" t="s">
        <v>3278</v>
      </c>
      <c r="E502" s="1850" t="s">
        <v>3279</v>
      </c>
      <c r="F502" s="1850" t="s">
        <v>2284</v>
      </c>
      <c r="G502" s="1850" t="s">
        <v>28</v>
      </c>
      <c r="H502" s="1850" t="s">
        <v>28</v>
      </c>
      <c r="I502" s="1850" t="s">
        <v>860</v>
      </c>
    </row>
    <row customHeight="1" ht="11.25">
      <c r="A503" s="1850" t="s">
        <v>2253</v>
      </c>
      <c r="B503" s="1850" t="s">
        <v>16</v>
      </c>
      <c r="C503" s="1850" t="s">
        <v>3280</v>
      </c>
      <c r="D503" s="1850" t="s">
        <v>3281</v>
      </c>
      <c r="E503" s="1850" t="s">
        <v>3282</v>
      </c>
      <c r="F503" s="1850" t="s">
        <v>2881</v>
      </c>
      <c r="G503" s="1850" t="s">
        <v>28</v>
      </c>
      <c r="H503" s="1850" t="s">
        <v>28</v>
      </c>
      <c r="I503" s="1850" t="s">
        <v>860</v>
      </c>
    </row>
    <row customHeight="1" ht="11.25">
      <c r="A504" s="1850" t="s">
        <v>2253</v>
      </c>
      <c r="B504" s="1850" t="s">
        <v>16</v>
      </c>
      <c r="C504" s="1850" t="s">
        <v>3283</v>
      </c>
      <c r="D504" s="1850" t="s">
        <v>3284</v>
      </c>
      <c r="E504" s="1850" t="s">
        <v>3285</v>
      </c>
      <c r="F504" s="1850" t="s">
        <v>2300</v>
      </c>
      <c r="G504" s="1850" t="s">
        <v>28</v>
      </c>
      <c r="H504" s="1850" t="s">
        <v>28</v>
      </c>
      <c r="I504" s="1850" t="s">
        <v>860</v>
      </c>
    </row>
    <row customHeight="1" ht="11.25">
      <c r="A505" s="1850" t="s">
        <v>2253</v>
      </c>
      <c r="B505" s="1850" t="s">
        <v>16</v>
      </c>
      <c r="C505" s="1850" t="s">
        <v>3286</v>
      </c>
      <c r="D505" s="1850" t="s">
        <v>3287</v>
      </c>
      <c r="E505" s="1850" t="s">
        <v>3288</v>
      </c>
      <c r="F505" s="1850" t="s">
        <v>2881</v>
      </c>
      <c r="G505" s="1850" t="s">
        <v>28</v>
      </c>
      <c r="H505" s="1850" t="s">
        <v>28</v>
      </c>
      <c r="I505" s="1850" t="s">
        <v>860</v>
      </c>
    </row>
    <row customHeight="1" ht="11.25">
      <c r="A506" s="1850" t="s">
        <v>2253</v>
      </c>
      <c r="B506" s="1850" t="s">
        <v>16</v>
      </c>
      <c r="C506" s="1850" t="s">
        <v>3289</v>
      </c>
      <c r="D506" s="1850" t="s">
        <v>3290</v>
      </c>
      <c r="E506" s="1850" t="s">
        <v>3291</v>
      </c>
      <c r="F506" s="1850" t="s">
        <v>2284</v>
      </c>
      <c r="G506" s="1850" t="s">
        <v>28</v>
      </c>
      <c r="H506" s="1850" t="s">
        <v>28</v>
      </c>
      <c r="I506" s="1850" t="s">
        <v>860</v>
      </c>
    </row>
    <row customHeight="1" ht="11.25">
      <c r="A507" s="1850" t="s">
        <v>2253</v>
      </c>
      <c r="B507" s="1850" t="s">
        <v>16</v>
      </c>
      <c r="C507" s="1850" t="s">
        <v>2850</v>
      </c>
      <c r="D507" s="1850" t="s">
        <v>2851</v>
      </c>
      <c r="E507" s="1850" t="s">
        <v>2852</v>
      </c>
      <c r="F507" s="1850" t="s">
        <v>2276</v>
      </c>
      <c r="G507" s="1850" t="s">
        <v>28</v>
      </c>
      <c r="H507" s="1850" t="s">
        <v>28</v>
      </c>
      <c r="I507" s="1850" t="s">
        <v>860</v>
      </c>
    </row>
    <row customHeight="1" ht="11.25">
      <c r="A508" s="1850" t="s">
        <v>2253</v>
      </c>
      <c r="B508" s="1850" t="s">
        <v>16</v>
      </c>
      <c r="C508" s="1850" t="s">
        <v>2853</v>
      </c>
      <c r="D508" s="1850" t="s">
        <v>2854</v>
      </c>
      <c r="E508" s="1850" t="s">
        <v>2855</v>
      </c>
      <c r="F508" s="1850" t="s">
        <v>2413</v>
      </c>
      <c r="G508" s="1850" t="s">
        <v>28</v>
      </c>
      <c r="H508" s="1850" t="s">
        <v>28</v>
      </c>
      <c r="I508" s="1850" t="s">
        <v>860</v>
      </c>
    </row>
    <row customHeight="1" ht="11.25">
      <c r="A509" s="1850" t="s">
        <v>2253</v>
      </c>
      <c r="B509" s="1850" t="s">
        <v>16</v>
      </c>
      <c r="C509" s="1850" t="s">
        <v>3292</v>
      </c>
      <c r="D509" s="1850" t="s">
        <v>3293</v>
      </c>
      <c r="E509" s="1850" t="s">
        <v>3294</v>
      </c>
      <c r="F509" s="1850" t="s">
        <v>2257</v>
      </c>
      <c r="G509" s="1850" t="s">
        <v>28</v>
      </c>
      <c r="H509" s="1850" t="s">
        <v>28</v>
      </c>
      <c r="I509" s="1850" t="s">
        <v>860</v>
      </c>
    </row>
    <row customHeight="1" ht="11.25">
      <c r="A510" s="1850" t="s">
        <v>2253</v>
      </c>
      <c r="B510" s="1850" t="s">
        <v>16</v>
      </c>
      <c r="C510" s="1850" t="s">
        <v>2859</v>
      </c>
      <c r="D510" s="1850" t="s">
        <v>2860</v>
      </c>
      <c r="E510" s="1850" t="s">
        <v>2861</v>
      </c>
      <c r="F510" s="1850" t="s">
        <v>2315</v>
      </c>
      <c r="G510" s="1850" t="s">
        <v>28</v>
      </c>
      <c r="H510" s="1850" t="s">
        <v>28</v>
      </c>
      <c r="I510" s="1850" t="s">
        <v>860</v>
      </c>
    </row>
    <row customHeight="1" ht="11.25">
      <c r="A511" s="1850" t="s">
        <v>2253</v>
      </c>
      <c r="B511" s="1850" t="s">
        <v>16</v>
      </c>
      <c r="C511" s="1850" t="s">
        <v>2869</v>
      </c>
      <c r="D511" s="1850" t="s">
        <v>2870</v>
      </c>
      <c r="E511" s="1850" t="s">
        <v>2871</v>
      </c>
      <c r="F511" s="1850" t="s">
        <v>2276</v>
      </c>
      <c r="G511" s="1850" t="s">
        <v>28</v>
      </c>
      <c r="H511" s="1850" t="s">
        <v>28</v>
      </c>
      <c r="I511" s="1850" t="s">
        <v>860</v>
      </c>
    </row>
    <row customHeight="1" ht="11.25">
      <c r="A512" s="1850" t="s">
        <v>2253</v>
      </c>
      <c r="B512" s="1850" t="s">
        <v>16</v>
      </c>
      <c r="C512" s="1850" t="s">
        <v>3295</v>
      </c>
      <c r="D512" s="1850" t="s">
        <v>3296</v>
      </c>
      <c r="E512" s="1850" t="s">
        <v>3297</v>
      </c>
      <c r="F512" s="1850" t="s">
        <v>2272</v>
      </c>
      <c r="G512" s="1850" t="s">
        <v>28</v>
      </c>
      <c r="H512" s="1850" t="s">
        <v>28</v>
      </c>
      <c r="I512" s="1850" t="s">
        <v>860</v>
      </c>
    </row>
    <row customHeight="1" ht="11.25">
      <c r="A513" s="1850" t="s">
        <v>2253</v>
      </c>
      <c r="B513" s="1850" t="s">
        <v>16</v>
      </c>
      <c r="C513" s="1850" t="s">
        <v>3298</v>
      </c>
      <c r="D513" s="1850" t="s">
        <v>3299</v>
      </c>
      <c r="E513" s="1850" t="s">
        <v>3300</v>
      </c>
      <c r="F513" s="1850" t="s">
        <v>2284</v>
      </c>
      <c r="G513" s="1850" t="s">
        <v>28</v>
      </c>
      <c r="H513" s="1850" t="s">
        <v>28</v>
      </c>
      <c r="I513" s="1850" t="s">
        <v>860</v>
      </c>
    </row>
    <row customHeight="1" ht="11.25">
      <c r="A514" s="1850" t="s">
        <v>2253</v>
      </c>
      <c r="B514" s="1850" t="s">
        <v>16</v>
      </c>
      <c r="C514" s="1850" t="s">
        <v>2882</v>
      </c>
      <c r="D514" s="1850" t="s">
        <v>2883</v>
      </c>
      <c r="E514" s="1850" t="s">
        <v>2884</v>
      </c>
      <c r="F514" s="1850" t="s">
        <v>2359</v>
      </c>
      <c r="G514" s="1850" t="s">
        <v>28</v>
      </c>
      <c r="H514" s="1850" t="s">
        <v>28</v>
      </c>
      <c r="I514" s="1850" t="s">
        <v>860</v>
      </c>
    </row>
    <row customHeight="1" ht="11.25">
      <c r="A515" s="1850" t="s">
        <v>2253</v>
      </c>
      <c r="B515" s="1850" t="s">
        <v>16</v>
      </c>
      <c r="C515" s="1850" t="s">
        <v>3301</v>
      </c>
      <c r="D515" s="1850" t="s">
        <v>3302</v>
      </c>
      <c r="E515" s="1850" t="s">
        <v>3303</v>
      </c>
      <c r="F515" s="1850" t="s">
        <v>3304</v>
      </c>
      <c r="G515" s="1850" t="s">
        <v>28</v>
      </c>
      <c r="H515" s="1850" t="s">
        <v>28</v>
      </c>
      <c r="I515" s="1850" t="s">
        <v>860</v>
      </c>
    </row>
    <row customHeight="1" ht="11.25">
      <c r="A516" s="1850" t="s">
        <v>2253</v>
      </c>
      <c r="B516" s="1850" t="s">
        <v>16</v>
      </c>
      <c r="C516" s="1850" t="s">
        <v>3305</v>
      </c>
      <c r="D516" s="1850" t="s">
        <v>3306</v>
      </c>
      <c r="E516" s="1850" t="s">
        <v>3307</v>
      </c>
      <c r="F516" s="1850" t="s">
        <v>2315</v>
      </c>
      <c r="G516" s="1850" t="s">
        <v>28</v>
      </c>
      <c r="H516" s="1850" t="s">
        <v>28</v>
      </c>
      <c r="I516" s="1850" t="s">
        <v>860</v>
      </c>
    </row>
    <row customHeight="1" ht="11.25">
      <c r="A517" s="1850" t="s">
        <v>2253</v>
      </c>
      <c r="B517" s="1850" t="s">
        <v>16</v>
      </c>
      <c r="C517" s="1850" t="s">
        <v>3308</v>
      </c>
      <c r="D517" s="1850" t="s">
        <v>3309</v>
      </c>
      <c r="E517" s="1850" t="s">
        <v>3310</v>
      </c>
      <c r="F517" s="1850" t="s">
        <v>2284</v>
      </c>
      <c r="G517" s="1850" t="s">
        <v>28</v>
      </c>
      <c r="H517" s="1850" t="s">
        <v>28</v>
      </c>
      <c r="I517" s="1850" t="s">
        <v>860</v>
      </c>
    </row>
    <row customHeight="1" ht="11.25">
      <c r="A518" s="1850" t="s">
        <v>2253</v>
      </c>
      <c r="B518" s="1850" t="s">
        <v>16</v>
      </c>
      <c r="C518" s="1850" t="s">
        <v>2891</v>
      </c>
      <c r="D518" s="1850" t="s">
        <v>2892</v>
      </c>
      <c r="E518" s="1850" t="s">
        <v>2893</v>
      </c>
      <c r="F518" s="1850" t="s">
        <v>2284</v>
      </c>
      <c r="G518" s="1850" t="s">
        <v>28</v>
      </c>
      <c r="H518" s="1850" t="s">
        <v>28</v>
      </c>
      <c r="I518" s="1850" t="s">
        <v>860</v>
      </c>
    </row>
    <row customHeight="1" ht="11.25">
      <c r="A519" s="1850" t="s">
        <v>2253</v>
      </c>
      <c r="B519" s="1850" t="s">
        <v>16</v>
      </c>
      <c r="C519" s="1850" t="s">
        <v>2894</v>
      </c>
      <c r="D519" s="1850" t="s">
        <v>2895</v>
      </c>
      <c r="E519" s="1850" t="s">
        <v>2896</v>
      </c>
      <c r="F519" s="1850" t="s">
        <v>2897</v>
      </c>
      <c r="G519" s="1850" t="s">
        <v>2898</v>
      </c>
      <c r="H519" s="1850" t="s">
        <v>28</v>
      </c>
      <c r="I519" s="1850" t="s">
        <v>860</v>
      </c>
    </row>
    <row customHeight="1" ht="11.25">
      <c r="A520" s="1850" t="s">
        <v>2253</v>
      </c>
      <c r="B520" s="1850" t="s">
        <v>16</v>
      </c>
      <c r="C520" s="1850" t="s">
        <v>2899</v>
      </c>
      <c r="D520" s="1850" t="s">
        <v>2895</v>
      </c>
      <c r="E520" s="1850" t="s">
        <v>2900</v>
      </c>
      <c r="F520" s="1850" t="s">
        <v>2315</v>
      </c>
      <c r="G520" s="1850" t="s">
        <v>28</v>
      </c>
      <c r="H520" s="1850" t="s">
        <v>28</v>
      </c>
      <c r="I520" s="1850" t="s">
        <v>860</v>
      </c>
    </row>
    <row customHeight="1" ht="11.25">
      <c r="A521" s="1850" t="s">
        <v>2253</v>
      </c>
      <c r="B521" s="1850" t="s">
        <v>16</v>
      </c>
      <c r="C521" s="1850" t="s">
        <v>2901</v>
      </c>
      <c r="D521" s="1850" t="s">
        <v>2895</v>
      </c>
      <c r="E521" s="1850" t="s">
        <v>2902</v>
      </c>
      <c r="F521" s="1850" t="s">
        <v>2315</v>
      </c>
      <c r="G521" s="1850" t="s">
        <v>28</v>
      </c>
      <c r="H521" s="1850" t="s">
        <v>28</v>
      </c>
      <c r="I521" s="1850" t="s">
        <v>860</v>
      </c>
    </row>
    <row customHeight="1" ht="11.25">
      <c r="A522" s="1850" t="s">
        <v>2253</v>
      </c>
      <c r="B522" s="1850" t="s">
        <v>16</v>
      </c>
      <c r="C522" s="1850" t="s">
        <v>2925</v>
      </c>
      <c r="D522" s="1850" t="s">
        <v>2926</v>
      </c>
      <c r="E522" s="1850" t="s">
        <v>2927</v>
      </c>
      <c r="F522" s="1850" t="s">
        <v>2276</v>
      </c>
      <c r="G522" s="1850" t="s">
        <v>28</v>
      </c>
      <c r="H522" s="1850" t="s">
        <v>28</v>
      </c>
      <c r="I522" s="1850" t="s">
        <v>860</v>
      </c>
    </row>
    <row customHeight="1" ht="11.25">
      <c r="A523" s="1850" t="s">
        <v>2253</v>
      </c>
      <c r="B523" s="1850" t="s">
        <v>16</v>
      </c>
      <c r="C523" s="1850" t="s">
        <v>2938</v>
      </c>
      <c r="D523" s="1850" t="s">
        <v>2939</v>
      </c>
      <c r="E523" s="1850" t="s">
        <v>2940</v>
      </c>
      <c r="F523" s="1850" t="s">
        <v>2315</v>
      </c>
      <c r="G523" s="1850" t="s">
        <v>28</v>
      </c>
      <c r="H523" s="1850" t="s">
        <v>28</v>
      </c>
      <c r="I523" s="1850" t="s">
        <v>860</v>
      </c>
    </row>
    <row customHeight="1" ht="11.25">
      <c r="A524" s="1850" t="s">
        <v>2253</v>
      </c>
      <c r="B524" s="1850" t="s">
        <v>16</v>
      </c>
      <c r="C524" s="1850" t="s">
        <v>2957</v>
      </c>
      <c r="D524" s="1850" t="s">
        <v>2958</v>
      </c>
      <c r="E524" s="1850" t="s">
        <v>2786</v>
      </c>
      <c r="F524" s="1850" t="s">
        <v>2485</v>
      </c>
      <c r="G524" s="1850" t="s">
        <v>28</v>
      </c>
      <c r="H524" s="1850" t="s">
        <v>28</v>
      </c>
      <c r="I524" s="1850" t="s">
        <v>860</v>
      </c>
    </row>
    <row customHeight="1" ht="11.25">
      <c r="A525" s="1850" t="s">
        <v>2253</v>
      </c>
      <c r="B525" s="1850" t="s">
        <v>16</v>
      </c>
      <c r="C525" s="1850" t="s">
        <v>2962</v>
      </c>
      <c r="D525" s="1850" t="s">
        <v>2963</v>
      </c>
      <c r="E525" s="1850" t="s">
        <v>2964</v>
      </c>
      <c r="F525" s="1850" t="s">
        <v>2272</v>
      </c>
      <c r="G525" s="1850" t="s">
        <v>28</v>
      </c>
      <c r="H525" s="1850" t="s">
        <v>28</v>
      </c>
      <c r="I525" s="1850" t="s">
        <v>860</v>
      </c>
    </row>
    <row customHeight="1" ht="11.25">
      <c r="A526" s="1850" t="s">
        <v>2253</v>
      </c>
      <c r="B526" s="1850" t="s">
        <v>16</v>
      </c>
      <c r="C526" s="1850" t="s">
        <v>2965</v>
      </c>
      <c r="D526" s="1850" t="s">
        <v>2966</v>
      </c>
      <c r="E526" s="1850" t="s">
        <v>2967</v>
      </c>
      <c r="F526" s="1850" t="s">
        <v>2272</v>
      </c>
      <c r="G526" s="1850" t="s">
        <v>28</v>
      </c>
      <c r="H526" s="1850" t="s">
        <v>28</v>
      </c>
      <c r="I526" s="1850" t="s">
        <v>860</v>
      </c>
    </row>
    <row customHeight="1" ht="11.25">
      <c r="A527" s="1850" t="s">
        <v>2253</v>
      </c>
      <c r="B527" s="1850" t="s">
        <v>16</v>
      </c>
      <c r="C527" s="1850" t="s">
        <v>2987</v>
      </c>
      <c r="D527" s="1850" t="s">
        <v>2988</v>
      </c>
      <c r="E527" s="1850" t="s">
        <v>2989</v>
      </c>
      <c r="F527" s="1850" t="s">
        <v>2284</v>
      </c>
      <c r="G527" s="1850" t="s">
        <v>28</v>
      </c>
      <c r="H527" s="1850" t="s">
        <v>28</v>
      </c>
      <c r="I527" s="1850" t="s">
        <v>860</v>
      </c>
    </row>
    <row customHeight="1" ht="11.25">
      <c r="A528" s="1850" t="s">
        <v>2253</v>
      </c>
      <c r="B528" s="1850" t="s">
        <v>16</v>
      </c>
      <c r="C528" s="1850" t="s">
        <v>3311</v>
      </c>
      <c r="D528" s="1850" t="s">
        <v>3312</v>
      </c>
      <c r="E528" s="1850" t="s">
        <v>3313</v>
      </c>
      <c r="F528" s="1850" t="s">
        <v>2257</v>
      </c>
      <c r="G528" s="1850" t="s">
        <v>28</v>
      </c>
      <c r="H528" s="1850" t="s">
        <v>28</v>
      </c>
      <c r="I528" s="1850" t="s">
        <v>860</v>
      </c>
    </row>
    <row customHeight="1" ht="11.25">
      <c r="A529" s="1850" t="s">
        <v>2253</v>
      </c>
      <c r="B529" s="1850" t="s">
        <v>16</v>
      </c>
      <c r="C529" s="1850" t="s">
        <v>3314</v>
      </c>
      <c r="D529" s="1850" t="s">
        <v>3315</v>
      </c>
      <c r="E529" s="1850" t="s">
        <v>3316</v>
      </c>
      <c r="F529" s="1850" t="s">
        <v>3175</v>
      </c>
      <c r="G529" s="1850" t="s">
        <v>28</v>
      </c>
      <c r="H529" s="1850" t="s">
        <v>28</v>
      </c>
      <c r="I529" s="1850" t="s">
        <v>860</v>
      </c>
    </row>
    <row customHeight="1" ht="11.25">
      <c r="A530" s="1850" t="s">
        <v>2253</v>
      </c>
      <c r="B530" s="1850" t="s">
        <v>16</v>
      </c>
      <c r="C530" s="1850" t="s">
        <v>2997</v>
      </c>
      <c r="D530" s="1850" t="s">
        <v>2998</v>
      </c>
      <c r="E530" s="1850" t="s">
        <v>2999</v>
      </c>
      <c r="F530" s="1850" t="s">
        <v>2446</v>
      </c>
      <c r="G530" s="1850" t="s">
        <v>28</v>
      </c>
      <c r="H530" s="1850" t="s">
        <v>28</v>
      </c>
      <c r="I530" s="1850" t="s">
        <v>860</v>
      </c>
    </row>
    <row customHeight="1" ht="11.25">
      <c r="A531" s="1850" t="s">
        <v>2253</v>
      </c>
      <c r="B531" s="1850" t="s">
        <v>16</v>
      </c>
      <c r="C531" s="1850" t="s">
        <v>3000</v>
      </c>
      <c r="D531" s="1850" t="s">
        <v>3001</v>
      </c>
      <c r="E531" s="1850" t="s">
        <v>3002</v>
      </c>
      <c r="F531" s="1850" t="s">
        <v>2257</v>
      </c>
      <c r="G531" s="1850" t="s">
        <v>28</v>
      </c>
      <c r="H531" s="1850" t="s">
        <v>28</v>
      </c>
      <c r="I531" s="1850" t="s">
        <v>860</v>
      </c>
    </row>
    <row customHeight="1" ht="11.25">
      <c r="A532" s="1850" t="s">
        <v>2253</v>
      </c>
      <c r="B532" s="1850" t="s">
        <v>16</v>
      </c>
      <c r="C532" s="1850" t="s">
        <v>3317</v>
      </c>
      <c r="D532" s="1850" t="s">
        <v>3318</v>
      </c>
      <c r="E532" s="1850" t="s">
        <v>3319</v>
      </c>
      <c r="F532" s="1850" t="s">
        <v>2300</v>
      </c>
      <c r="G532" s="1850" t="s">
        <v>3320</v>
      </c>
      <c r="H532" s="1850" t="s">
        <v>28</v>
      </c>
      <c r="I532" s="1850" t="s">
        <v>860</v>
      </c>
    </row>
    <row customHeight="1" ht="11.25">
      <c r="A533" s="1850" t="s">
        <v>2253</v>
      </c>
      <c r="B533" s="1850" t="s">
        <v>16</v>
      </c>
      <c r="C533" s="1850" t="s">
        <v>3321</v>
      </c>
      <c r="D533" s="1850" t="s">
        <v>3322</v>
      </c>
      <c r="E533" s="1850" t="s">
        <v>3323</v>
      </c>
      <c r="F533" s="1850" t="s">
        <v>2272</v>
      </c>
      <c r="G533" s="1850" t="s">
        <v>28</v>
      </c>
      <c r="H533" s="1850" t="s">
        <v>28</v>
      </c>
      <c r="I533" s="1850" t="s">
        <v>860</v>
      </c>
    </row>
    <row customHeight="1" ht="11.25">
      <c r="A534" s="1850" t="s">
        <v>2253</v>
      </c>
      <c r="B534" s="1850" t="s">
        <v>16</v>
      </c>
      <c r="C534" s="1850" t="s">
        <v>3324</v>
      </c>
      <c r="D534" s="1850" t="s">
        <v>3325</v>
      </c>
      <c r="E534" s="1850" t="s">
        <v>3326</v>
      </c>
      <c r="F534" s="1850" t="s">
        <v>2413</v>
      </c>
      <c r="G534" s="1850" t="s">
        <v>28</v>
      </c>
      <c r="H534" s="1850" t="s">
        <v>28</v>
      </c>
      <c r="I534" s="1850" t="s">
        <v>860</v>
      </c>
    </row>
    <row customHeight="1" ht="11.25">
      <c r="A535" s="1850" t="s">
        <v>2253</v>
      </c>
      <c r="B535" s="1850" t="s">
        <v>16</v>
      </c>
      <c r="C535" s="1850" t="s">
        <v>3327</v>
      </c>
      <c r="D535" s="1850" t="s">
        <v>3328</v>
      </c>
      <c r="E535" s="1850" t="s">
        <v>3329</v>
      </c>
      <c r="F535" s="1850" t="s">
        <v>2413</v>
      </c>
      <c r="G535" s="1850" t="s">
        <v>28</v>
      </c>
      <c r="H535" s="1850" t="s">
        <v>28</v>
      </c>
      <c r="I535" s="1850" t="s">
        <v>860</v>
      </c>
    </row>
    <row customHeight="1" ht="11.25">
      <c r="A536" s="1850" t="s">
        <v>2253</v>
      </c>
      <c r="B536" s="1850" t="s">
        <v>16</v>
      </c>
      <c r="C536" s="1850" t="s">
        <v>3330</v>
      </c>
      <c r="D536" s="1850" t="s">
        <v>3331</v>
      </c>
      <c r="E536" s="1850" t="s">
        <v>3332</v>
      </c>
      <c r="F536" s="1850" t="s">
        <v>2413</v>
      </c>
      <c r="G536" s="1850" t="s">
        <v>28</v>
      </c>
      <c r="H536" s="1850" t="s">
        <v>28</v>
      </c>
      <c r="I536" s="1850" t="s">
        <v>860</v>
      </c>
    </row>
    <row customHeight="1" ht="11.25">
      <c r="A537" s="1850" t="s">
        <v>2253</v>
      </c>
      <c r="B537" s="1850" t="s">
        <v>16</v>
      </c>
      <c r="C537" s="1850" t="s">
        <v>3333</v>
      </c>
      <c r="D537" s="1850" t="s">
        <v>3334</v>
      </c>
      <c r="E537" s="1850" t="s">
        <v>3335</v>
      </c>
      <c r="F537" s="1850" t="s">
        <v>2413</v>
      </c>
      <c r="G537" s="1850" t="s">
        <v>28</v>
      </c>
      <c r="H537" s="1850" t="s">
        <v>28</v>
      </c>
      <c r="I537" s="1850" t="s">
        <v>860</v>
      </c>
    </row>
    <row customHeight="1" ht="11.25">
      <c r="A538" s="1850" t="s">
        <v>2253</v>
      </c>
      <c r="B538" s="1850" t="s">
        <v>16</v>
      </c>
      <c r="C538" s="1850" t="s">
        <v>3336</v>
      </c>
      <c r="D538" s="1850" t="s">
        <v>3337</v>
      </c>
      <c r="E538" s="1850" t="s">
        <v>3338</v>
      </c>
      <c r="F538" s="1850" t="s">
        <v>2413</v>
      </c>
      <c r="G538" s="1850" t="s">
        <v>28</v>
      </c>
      <c r="H538" s="1850" t="s">
        <v>28</v>
      </c>
      <c r="I538" s="1850" t="s">
        <v>860</v>
      </c>
    </row>
    <row customHeight="1" ht="11.25">
      <c r="A539" s="1850" t="s">
        <v>2253</v>
      </c>
      <c r="B539" s="1850" t="s">
        <v>16</v>
      </c>
      <c r="C539" s="1850" t="s">
        <v>3339</v>
      </c>
      <c r="D539" s="1850" t="s">
        <v>3340</v>
      </c>
      <c r="E539" s="1850" t="s">
        <v>3341</v>
      </c>
      <c r="F539" s="1850" t="s">
        <v>2413</v>
      </c>
      <c r="G539" s="1850" t="s">
        <v>28</v>
      </c>
      <c r="H539" s="1850" t="s">
        <v>28</v>
      </c>
      <c r="I539" s="1850" t="s">
        <v>860</v>
      </c>
    </row>
    <row customHeight="1" ht="11.25">
      <c r="A540" s="1850" t="s">
        <v>2253</v>
      </c>
      <c r="B540" s="1850" t="s">
        <v>16</v>
      </c>
      <c r="C540" s="1850" t="s">
        <v>3342</v>
      </c>
      <c r="D540" s="1850" t="s">
        <v>3343</v>
      </c>
      <c r="E540" s="1850" t="s">
        <v>3344</v>
      </c>
      <c r="F540" s="1850" t="s">
        <v>2315</v>
      </c>
      <c r="G540" s="1850" t="s">
        <v>28</v>
      </c>
      <c r="H540" s="1850" t="s">
        <v>28</v>
      </c>
      <c r="I540" s="1850" t="s">
        <v>860</v>
      </c>
    </row>
    <row customHeight="1" ht="11.25">
      <c r="A541" s="1850" t="s">
        <v>2253</v>
      </c>
      <c r="B541" s="1850" t="s">
        <v>16</v>
      </c>
      <c r="C541" s="1850" t="s">
        <v>3345</v>
      </c>
      <c r="D541" s="1850" t="s">
        <v>3346</v>
      </c>
      <c r="E541" s="1850" t="s">
        <v>3347</v>
      </c>
      <c r="F541" s="1850" t="s">
        <v>2315</v>
      </c>
      <c r="G541" s="1850" t="s">
        <v>28</v>
      </c>
      <c r="H541" s="1850" t="s">
        <v>28</v>
      </c>
      <c r="I541" s="1850" t="s">
        <v>860</v>
      </c>
    </row>
    <row customHeight="1" ht="11.25">
      <c r="A542" s="1850" t="s">
        <v>2253</v>
      </c>
      <c r="B542" s="1850" t="s">
        <v>16</v>
      </c>
      <c r="C542" s="1850" t="s">
        <v>3348</v>
      </c>
      <c r="D542" s="1850" t="s">
        <v>3349</v>
      </c>
      <c r="E542" s="1850" t="s">
        <v>3350</v>
      </c>
      <c r="F542" s="1850" t="s">
        <v>2315</v>
      </c>
      <c r="G542" s="1850" t="s">
        <v>28</v>
      </c>
      <c r="H542" s="1850" t="s">
        <v>28</v>
      </c>
      <c r="I542" s="1850" t="s">
        <v>860</v>
      </c>
    </row>
    <row customHeight="1" ht="11.25">
      <c r="A543" s="1850" t="s">
        <v>2253</v>
      </c>
      <c r="B543" s="1850" t="s">
        <v>16</v>
      </c>
      <c r="C543" s="1850" t="s">
        <v>3351</v>
      </c>
      <c r="D543" s="1850" t="s">
        <v>3349</v>
      </c>
      <c r="E543" s="1850" t="s">
        <v>3352</v>
      </c>
      <c r="F543" s="1850" t="s">
        <v>2300</v>
      </c>
      <c r="G543" s="1850" t="s">
        <v>28</v>
      </c>
      <c r="H543" s="1850" t="s">
        <v>28</v>
      </c>
      <c r="I543" s="1850" t="s">
        <v>860</v>
      </c>
    </row>
    <row customHeight="1" ht="11.25">
      <c r="A544" s="1850" t="s">
        <v>2253</v>
      </c>
      <c r="B544" s="1850" t="s">
        <v>16</v>
      </c>
      <c r="C544" s="1850" t="s">
        <v>3353</v>
      </c>
      <c r="D544" s="1850" t="s">
        <v>3354</v>
      </c>
      <c r="E544" s="1850" t="s">
        <v>3355</v>
      </c>
      <c r="F544" s="1850" t="s">
        <v>2300</v>
      </c>
      <c r="G544" s="1850" t="s">
        <v>28</v>
      </c>
      <c r="H544" s="1850" t="s">
        <v>28</v>
      </c>
      <c r="I544" s="1850" t="s">
        <v>860</v>
      </c>
    </row>
    <row customHeight="1" ht="11.25">
      <c r="A545" s="1850" t="s">
        <v>2253</v>
      </c>
      <c r="B545" s="1850" t="s">
        <v>16</v>
      </c>
      <c r="C545" s="1850" t="s">
        <v>3356</v>
      </c>
      <c r="D545" s="1850" t="s">
        <v>3354</v>
      </c>
      <c r="E545" s="1850" t="s">
        <v>3357</v>
      </c>
      <c r="F545" s="1850" t="s">
        <v>3358</v>
      </c>
      <c r="G545" s="1850" t="s">
        <v>28</v>
      </c>
      <c r="H545" s="1850" t="s">
        <v>28</v>
      </c>
      <c r="I545" s="1850" t="s">
        <v>860</v>
      </c>
    </row>
    <row customHeight="1" ht="11.25">
      <c r="A546" s="1850" t="s">
        <v>2253</v>
      </c>
      <c r="B546" s="1850" t="s">
        <v>16</v>
      </c>
      <c r="C546" s="1850" t="s">
        <v>3359</v>
      </c>
      <c r="D546" s="1850" t="s">
        <v>3354</v>
      </c>
      <c r="E546" s="1850" t="s">
        <v>3357</v>
      </c>
      <c r="F546" s="1850" t="s">
        <v>2413</v>
      </c>
      <c r="G546" s="1850" t="s">
        <v>28</v>
      </c>
      <c r="H546" s="1850" t="s">
        <v>28</v>
      </c>
      <c r="I546" s="1850" t="s">
        <v>860</v>
      </c>
    </row>
    <row customHeight="1" ht="11.25">
      <c r="A547" s="1850" t="s">
        <v>2253</v>
      </c>
      <c r="B547" s="1850" t="s">
        <v>16</v>
      </c>
      <c r="C547" s="1850" t="s">
        <v>3360</v>
      </c>
      <c r="D547" s="1850" t="s">
        <v>3361</v>
      </c>
      <c r="E547" s="1850" t="s">
        <v>3362</v>
      </c>
      <c r="F547" s="1850" t="s">
        <v>2413</v>
      </c>
      <c r="G547" s="1850" t="s">
        <v>28</v>
      </c>
      <c r="H547" s="1850" t="s">
        <v>28</v>
      </c>
      <c r="I547" s="1850" t="s">
        <v>860</v>
      </c>
    </row>
    <row customHeight="1" ht="11.25">
      <c r="A548" s="1850" t="s">
        <v>2253</v>
      </c>
      <c r="B548" s="1850" t="s">
        <v>16</v>
      </c>
      <c r="C548" s="1850" t="s">
        <v>3363</v>
      </c>
      <c r="D548" s="1850" t="s">
        <v>3361</v>
      </c>
      <c r="E548" s="1850" t="s">
        <v>3364</v>
      </c>
      <c r="F548" s="1850" t="s">
        <v>2413</v>
      </c>
      <c r="G548" s="1850" t="s">
        <v>28</v>
      </c>
      <c r="H548" s="1850" t="s">
        <v>28</v>
      </c>
      <c r="I548" s="1850" t="s">
        <v>860</v>
      </c>
    </row>
    <row customHeight="1" ht="11.25">
      <c r="A549" s="1850" t="s">
        <v>2253</v>
      </c>
      <c r="B549" s="1850" t="s">
        <v>16</v>
      </c>
      <c r="C549" s="1850" t="s">
        <v>3003</v>
      </c>
      <c r="D549" s="1850" t="s">
        <v>3004</v>
      </c>
      <c r="E549" s="1850" t="s">
        <v>3005</v>
      </c>
      <c r="F549" s="1850" t="s">
        <v>2315</v>
      </c>
      <c r="G549" s="1850" t="s">
        <v>28</v>
      </c>
      <c r="H549" s="1850" t="s">
        <v>28</v>
      </c>
      <c r="I549" s="1850" t="s">
        <v>860</v>
      </c>
    </row>
    <row customHeight="1" ht="11.25">
      <c r="A550" s="1850" t="s">
        <v>2253</v>
      </c>
      <c r="B550" s="1850" t="s">
        <v>16</v>
      </c>
      <c r="C550" s="1850" t="s">
        <v>3365</v>
      </c>
      <c r="D550" s="1850" t="s">
        <v>3366</v>
      </c>
      <c r="E550" s="1850" t="s">
        <v>3367</v>
      </c>
      <c r="F550" s="1850" t="s">
        <v>2413</v>
      </c>
      <c r="G550" s="1850" t="s">
        <v>28</v>
      </c>
      <c r="H550" s="1850" t="s">
        <v>28</v>
      </c>
      <c r="I550" s="1850" t="s">
        <v>860</v>
      </c>
    </row>
    <row customHeight="1" ht="11.25">
      <c r="A551" s="1850" t="s">
        <v>2253</v>
      </c>
      <c r="B551" s="1850" t="s">
        <v>16</v>
      </c>
      <c r="C551" s="1850" t="s">
        <v>3368</v>
      </c>
      <c r="D551" s="1850" t="s">
        <v>3366</v>
      </c>
      <c r="E551" s="1850" t="s">
        <v>3369</v>
      </c>
      <c r="F551" s="1850" t="s">
        <v>2300</v>
      </c>
      <c r="G551" s="1850" t="s">
        <v>28</v>
      </c>
      <c r="H551" s="1850" t="s">
        <v>28</v>
      </c>
      <c r="I551" s="1850" t="s">
        <v>860</v>
      </c>
    </row>
    <row customHeight="1" ht="11.25">
      <c r="A552" s="1850" t="s">
        <v>2253</v>
      </c>
      <c r="B552" s="1850" t="s">
        <v>16</v>
      </c>
      <c r="C552" s="1850" t="s">
        <v>3370</v>
      </c>
      <c r="D552" s="1850" t="s">
        <v>3371</v>
      </c>
      <c r="E552" s="1850" t="s">
        <v>3372</v>
      </c>
      <c r="F552" s="1850" t="s">
        <v>2315</v>
      </c>
      <c r="G552" s="1850" t="s">
        <v>28</v>
      </c>
      <c r="H552" s="1850" t="s">
        <v>28</v>
      </c>
      <c r="I552" s="1850" t="s">
        <v>860</v>
      </c>
    </row>
    <row customHeight="1" ht="11.25">
      <c r="A553" s="1850" t="s">
        <v>2253</v>
      </c>
      <c r="B553" s="1850" t="s">
        <v>16</v>
      </c>
      <c r="C553" s="1850" t="s">
        <v>3373</v>
      </c>
      <c r="D553" s="1850" t="s">
        <v>3374</v>
      </c>
      <c r="E553" s="1850" t="s">
        <v>3375</v>
      </c>
      <c r="F553" s="1850" t="s">
        <v>2359</v>
      </c>
      <c r="G553" s="1850" t="s">
        <v>28</v>
      </c>
      <c r="H553" s="1850" t="s">
        <v>28</v>
      </c>
      <c r="I553" s="1850" t="s">
        <v>860</v>
      </c>
    </row>
    <row customHeight="1" ht="11.25">
      <c r="A554" s="1850" t="s">
        <v>2253</v>
      </c>
      <c r="B554" s="1850" t="s">
        <v>16</v>
      </c>
      <c r="C554" s="1850" t="s">
        <v>3376</v>
      </c>
      <c r="D554" s="1850" t="s">
        <v>3377</v>
      </c>
      <c r="E554" s="1850" t="s">
        <v>3378</v>
      </c>
      <c r="F554" s="1850" t="s">
        <v>2315</v>
      </c>
      <c r="G554" s="1850" t="s">
        <v>28</v>
      </c>
      <c r="H554" s="1850" t="s">
        <v>28</v>
      </c>
      <c r="I554" s="1850" t="s">
        <v>860</v>
      </c>
    </row>
    <row customHeight="1" ht="11.25">
      <c r="A555" s="1850" t="s">
        <v>2253</v>
      </c>
      <c r="B555" s="1850" t="s">
        <v>16</v>
      </c>
      <c r="C555" s="1850" t="s">
        <v>3379</v>
      </c>
      <c r="D555" s="1850" t="s">
        <v>3380</v>
      </c>
      <c r="E555" s="1850" t="s">
        <v>3381</v>
      </c>
      <c r="F555" s="1850" t="s">
        <v>2315</v>
      </c>
      <c r="G555" s="1850" t="s">
        <v>28</v>
      </c>
      <c r="H555" s="1850" t="s">
        <v>28</v>
      </c>
      <c r="I555" s="1850" t="s">
        <v>860</v>
      </c>
    </row>
    <row customHeight="1" ht="11.25">
      <c r="A556" s="1850" t="s">
        <v>2253</v>
      </c>
      <c r="B556" s="1850" t="s">
        <v>16</v>
      </c>
      <c r="C556" s="1850" t="s">
        <v>3382</v>
      </c>
      <c r="D556" s="1850" t="s">
        <v>3383</v>
      </c>
      <c r="E556" s="1850" t="s">
        <v>3384</v>
      </c>
      <c r="F556" s="1850" t="s">
        <v>2315</v>
      </c>
      <c r="G556" s="1850" t="s">
        <v>28</v>
      </c>
      <c r="H556" s="1850" t="s">
        <v>28</v>
      </c>
      <c r="I556" s="1850" t="s">
        <v>860</v>
      </c>
    </row>
    <row customHeight="1" ht="11.25">
      <c r="A557" s="1850" t="s">
        <v>2253</v>
      </c>
      <c r="B557" s="1850" t="s">
        <v>16</v>
      </c>
      <c r="C557" s="1850" t="s">
        <v>3385</v>
      </c>
      <c r="D557" s="1850" t="s">
        <v>3386</v>
      </c>
      <c r="E557" s="1850" t="s">
        <v>3387</v>
      </c>
      <c r="F557" s="1850" t="s">
        <v>2315</v>
      </c>
      <c r="G557" s="1850" t="s">
        <v>28</v>
      </c>
      <c r="H557" s="1850" t="s">
        <v>28</v>
      </c>
      <c r="I557" s="1850" t="s">
        <v>860</v>
      </c>
    </row>
    <row customHeight="1" ht="11.25">
      <c r="A558" s="1850" t="s">
        <v>2253</v>
      </c>
      <c r="B558" s="1850" t="s">
        <v>16</v>
      </c>
      <c r="C558" s="1850" t="s">
        <v>3388</v>
      </c>
      <c r="D558" s="1850" t="s">
        <v>3389</v>
      </c>
      <c r="E558" s="1850" t="s">
        <v>3390</v>
      </c>
      <c r="F558" s="1850" t="s">
        <v>2359</v>
      </c>
      <c r="G558" s="1850" t="s">
        <v>28</v>
      </c>
      <c r="H558" s="1850" t="s">
        <v>28</v>
      </c>
      <c r="I558" s="1850" t="s">
        <v>860</v>
      </c>
    </row>
    <row customHeight="1" ht="11.25">
      <c r="A559" s="1850" t="s">
        <v>2253</v>
      </c>
      <c r="B559" s="1850" t="s">
        <v>16</v>
      </c>
      <c r="C559" s="1850" t="s">
        <v>3391</v>
      </c>
      <c r="D559" s="1850" t="s">
        <v>3392</v>
      </c>
      <c r="E559" s="1850" t="s">
        <v>3393</v>
      </c>
      <c r="F559" s="1850" t="s">
        <v>2413</v>
      </c>
      <c r="G559" s="1850" t="s">
        <v>28</v>
      </c>
      <c r="H559" s="1850" t="s">
        <v>28</v>
      </c>
      <c r="I559" s="1850" t="s">
        <v>860</v>
      </c>
    </row>
    <row customHeight="1" ht="11.25">
      <c r="A560" s="1850" t="s">
        <v>2253</v>
      </c>
      <c r="B560" s="1850" t="s">
        <v>16</v>
      </c>
      <c r="C560" s="1850" t="s">
        <v>3394</v>
      </c>
      <c r="D560" s="1850" t="s">
        <v>3395</v>
      </c>
      <c r="E560" s="1850" t="s">
        <v>3396</v>
      </c>
      <c r="F560" s="1850" t="s">
        <v>2315</v>
      </c>
      <c r="G560" s="1850" t="s">
        <v>28</v>
      </c>
      <c r="H560" s="1850" t="s">
        <v>28</v>
      </c>
      <c r="I560" s="1850" t="s">
        <v>860</v>
      </c>
    </row>
    <row customHeight="1" ht="11.25">
      <c r="A561" s="1850" t="s">
        <v>2253</v>
      </c>
      <c r="B561" s="1850" t="s">
        <v>16</v>
      </c>
      <c r="C561" s="1850" t="s">
        <v>3397</v>
      </c>
      <c r="D561" s="1850" t="s">
        <v>3398</v>
      </c>
      <c r="E561" s="1850" t="s">
        <v>3399</v>
      </c>
      <c r="F561" s="1850" t="s">
        <v>2359</v>
      </c>
      <c r="G561" s="1850" t="s">
        <v>28</v>
      </c>
      <c r="H561" s="1850" t="s">
        <v>28</v>
      </c>
      <c r="I561" s="1850" t="s">
        <v>860</v>
      </c>
    </row>
    <row customHeight="1" ht="11.25">
      <c r="A562" s="1850" t="s">
        <v>2253</v>
      </c>
      <c r="B562" s="1850" t="s">
        <v>16</v>
      </c>
      <c r="C562" s="1850" t="s">
        <v>3400</v>
      </c>
      <c r="D562" s="1850" t="s">
        <v>3401</v>
      </c>
      <c r="E562" s="1850" t="s">
        <v>3402</v>
      </c>
      <c r="F562" s="1850" t="s">
        <v>2413</v>
      </c>
      <c r="G562" s="1850" t="s">
        <v>28</v>
      </c>
      <c r="H562" s="1850" t="s">
        <v>28</v>
      </c>
      <c r="I562" s="1850" t="s">
        <v>860</v>
      </c>
    </row>
    <row customHeight="1" ht="11.25">
      <c r="A563" s="1850" t="s">
        <v>2253</v>
      </c>
      <c r="B563" s="1850" t="s">
        <v>16</v>
      </c>
      <c r="C563" s="1850" t="s">
        <v>3403</v>
      </c>
      <c r="D563" s="1850" t="s">
        <v>3404</v>
      </c>
      <c r="E563" s="1850" t="s">
        <v>3405</v>
      </c>
      <c r="F563" s="1850" t="s">
        <v>2359</v>
      </c>
      <c r="G563" s="1850" t="s">
        <v>28</v>
      </c>
      <c r="H563" s="1850" t="s">
        <v>28</v>
      </c>
      <c r="I563" s="1850" t="s">
        <v>860</v>
      </c>
    </row>
    <row customHeight="1" ht="11.25">
      <c r="A564" s="1850" t="s">
        <v>2253</v>
      </c>
      <c r="B564" s="1850" t="s">
        <v>16</v>
      </c>
      <c r="C564" s="1850" t="s">
        <v>3406</v>
      </c>
      <c r="D564" s="1850" t="s">
        <v>3407</v>
      </c>
      <c r="E564" s="1850" t="s">
        <v>3408</v>
      </c>
      <c r="F564" s="1850" t="s">
        <v>2413</v>
      </c>
      <c r="G564" s="1850" t="s">
        <v>28</v>
      </c>
      <c r="H564" s="1850" t="s">
        <v>28</v>
      </c>
      <c r="I564" s="1850" t="s">
        <v>860</v>
      </c>
    </row>
    <row customHeight="1" ht="11.25">
      <c r="A565" s="1850" t="s">
        <v>2253</v>
      </c>
      <c r="B565" s="1850" t="s">
        <v>16</v>
      </c>
      <c r="C565" s="1850" t="s">
        <v>3409</v>
      </c>
      <c r="D565" s="1850" t="s">
        <v>3410</v>
      </c>
      <c r="E565" s="1850" t="s">
        <v>3411</v>
      </c>
      <c r="F565" s="1850" t="s">
        <v>2359</v>
      </c>
      <c r="G565" s="1850" t="s">
        <v>28</v>
      </c>
      <c r="H565" s="1850" t="s">
        <v>28</v>
      </c>
      <c r="I565" s="1850" t="s">
        <v>860</v>
      </c>
    </row>
    <row customHeight="1" ht="11.25">
      <c r="A566" s="1850" t="s">
        <v>2253</v>
      </c>
      <c r="B566" s="1850" t="s">
        <v>16</v>
      </c>
      <c r="C566" s="1850" t="s">
        <v>3412</v>
      </c>
      <c r="D566" s="1850" t="s">
        <v>3413</v>
      </c>
      <c r="E566" s="1850" t="s">
        <v>3414</v>
      </c>
      <c r="F566" s="1850" t="s">
        <v>2359</v>
      </c>
      <c r="G566" s="1850" t="s">
        <v>28</v>
      </c>
      <c r="H566" s="1850" t="s">
        <v>28</v>
      </c>
      <c r="I566" s="1850" t="s">
        <v>860</v>
      </c>
    </row>
    <row customHeight="1" ht="11.25">
      <c r="A567" s="1850" t="s">
        <v>2253</v>
      </c>
      <c r="B567" s="1850" t="s">
        <v>16</v>
      </c>
      <c r="C567" s="1850" t="s">
        <v>3415</v>
      </c>
      <c r="D567" s="1850" t="s">
        <v>3416</v>
      </c>
      <c r="E567" s="1850" t="s">
        <v>3417</v>
      </c>
      <c r="F567" s="1850" t="s">
        <v>2300</v>
      </c>
      <c r="G567" s="1850" t="s">
        <v>28</v>
      </c>
      <c r="H567" s="1850" t="s">
        <v>28</v>
      </c>
      <c r="I567" s="1850" t="s">
        <v>860</v>
      </c>
    </row>
    <row customHeight="1" ht="11.25">
      <c r="A568" s="1850" t="s">
        <v>2253</v>
      </c>
      <c r="B568" s="1850" t="s">
        <v>16</v>
      </c>
      <c r="C568" s="1850" t="s">
        <v>3418</v>
      </c>
      <c r="D568" s="1850" t="s">
        <v>3419</v>
      </c>
      <c r="E568" s="1850" t="s">
        <v>3420</v>
      </c>
      <c r="F568" s="1850" t="s">
        <v>2748</v>
      </c>
      <c r="G568" s="1850" t="s">
        <v>28</v>
      </c>
      <c r="H568" s="1850" t="s">
        <v>28</v>
      </c>
      <c r="I568" s="1850" t="s">
        <v>860</v>
      </c>
    </row>
    <row customHeight="1" ht="11.25">
      <c r="A569" s="1850" t="s">
        <v>2253</v>
      </c>
      <c r="B569" s="1850" t="s">
        <v>16</v>
      </c>
      <c r="C569" s="1850" t="s">
        <v>3009</v>
      </c>
      <c r="D569" s="1850" t="s">
        <v>3010</v>
      </c>
      <c r="E569" s="1850" t="s">
        <v>3011</v>
      </c>
      <c r="F569" s="1850" t="s">
        <v>2300</v>
      </c>
      <c r="G569" s="1850" t="s">
        <v>28</v>
      </c>
      <c r="H569" s="1850" t="s">
        <v>28</v>
      </c>
      <c r="I569" s="1850" t="s">
        <v>860</v>
      </c>
    </row>
    <row customHeight="1" ht="11.25">
      <c r="A570" s="1850" t="s">
        <v>2253</v>
      </c>
      <c r="B570" s="1850" t="s">
        <v>16</v>
      </c>
      <c r="C570" s="1850" t="s">
        <v>3012</v>
      </c>
      <c r="D570" s="1850" t="s">
        <v>3013</v>
      </c>
      <c r="E570" s="1850" t="s">
        <v>3014</v>
      </c>
      <c r="F570" s="1850" t="s">
        <v>2300</v>
      </c>
      <c r="G570" s="1850" t="s">
        <v>28</v>
      </c>
      <c r="H570" s="1850" t="s">
        <v>28</v>
      </c>
      <c r="I570" s="1850" t="s">
        <v>860</v>
      </c>
    </row>
    <row customHeight="1" ht="11.25">
      <c r="A571" s="1850" t="s">
        <v>2253</v>
      </c>
      <c r="B571" s="1850" t="s">
        <v>16</v>
      </c>
      <c r="C571" s="1850" t="s">
        <v>3421</v>
      </c>
      <c r="D571" s="1850" t="s">
        <v>3422</v>
      </c>
      <c r="E571" s="1850" t="s">
        <v>3423</v>
      </c>
      <c r="F571" s="1850" t="s">
        <v>2300</v>
      </c>
      <c r="G571" s="1850" t="s">
        <v>28</v>
      </c>
      <c r="H571" s="1850" t="s">
        <v>28</v>
      </c>
      <c r="I571" s="1850" t="s">
        <v>860</v>
      </c>
    </row>
    <row customHeight="1" ht="11.25">
      <c r="A572" s="1850" t="s">
        <v>2253</v>
      </c>
      <c r="B572" s="1850" t="s">
        <v>16</v>
      </c>
      <c r="C572" s="1850" t="s">
        <v>3424</v>
      </c>
      <c r="D572" s="1850" t="s">
        <v>3425</v>
      </c>
      <c r="E572" s="1850" t="s">
        <v>3426</v>
      </c>
      <c r="F572" s="1850" t="s">
        <v>2359</v>
      </c>
      <c r="G572" s="1850" t="s">
        <v>28</v>
      </c>
      <c r="H572" s="1850" t="s">
        <v>28</v>
      </c>
      <c r="I572" s="1850" t="s">
        <v>860</v>
      </c>
    </row>
    <row customHeight="1" ht="11.25">
      <c r="A573" s="1850" t="s">
        <v>2253</v>
      </c>
      <c r="B573" s="1850" t="s">
        <v>16</v>
      </c>
      <c r="C573" s="1850" t="s">
        <v>3019</v>
      </c>
      <c r="D573" s="1850" t="s">
        <v>3020</v>
      </c>
      <c r="E573" s="1850" t="s">
        <v>3021</v>
      </c>
      <c r="F573" s="1850" t="s">
        <v>2413</v>
      </c>
      <c r="G573" s="1850" t="s">
        <v>28</v>
      </c>
      <c r="H573" s="1850" t="s">
        <v>28</v>
      </c>
      <c r="I573" s="1850" t="s">
        <v>860</v>
      </c>
    </row>
    <row customHeight="1" ht="11.25">
      <c r="A574" s="1850" t="s">
        <v>2253</v>
      </c>
      <c r="B574" s="1850" t="s">
        <v>16</v>
      </c>
      <c r="C574" s="1850" t="s">
        <v>3022</v>
      </c>
      <c r="D574" s="1850" t="s">
        <v>3023</v>
      </c>
      <c r="E574" s="1850" t="s">
        <v>3024</v>
      </c>
      <c r="F574" s="1850" t="s">
        <v>2413</v>
      </c>
      <c r="G574" s="1850" t="s">
        <v>28</v>
      </c>
      <c r="H574" s="1850" t="s">
        <v>28</v>
      </c>
      <c r="I574" s="1850" t="s">
        <v>860</v>
      </c>
    </row>
    <row customHeight="1" ht="11.25">
      <c r="A575" s="1850" t="s">
        <v>2253</v>
      </c>
      <c r="B575" s="1850" t="s">
        <v>16</v>
      </c>
      <c r="C575" s="1850" t="s">
        <v>3427</v>
      </c>
      <c r="D575" s="1850" t="s">
        <v>3428</v>
      </c>
      <c r="E575" s="1850" t="s">
        <v>3429</v>
      </c>
      <c r="F575" s="1850" t="s">
        <v>2413</v>
      </c>
      <c r="G575" s="1850" t="s">
        <v>28</v>
      </c>
      <c r="H575" s="1850" t="s">
        <v>28</v>
      </c>
      <c r="I575" s="1850" t="s">
        <v>860</v>
      </c>
    </row>
    <row customHeight="1" ht="11.25">
      <c r="A576" s="1850" t="s">
        <v>2253</v>
      </c>
      <c r="B576" s="1850" t="s">
        <v>16</v>
      </c>
      <c r="C576" s="1850" t="s">
        <v>3025</v>
      </c>
      <c r="D576" s="1850" t="s">
        <v>3026</v>
      </c>
      <c r="E576" s="1850" t="s">
        <v>2351</v>
      </c>
      <c r="F576" s="1850" t="s">
        <v>3027</v>
      </c>
      <c r="G576" s="1850" t="s">
        <v>28</v>
      </c>
      <c r="H576" s="1850" t="s">
        <v>28</v>
      </c>
      <c r="I576" s="1850" t="s">
        <v>860</v>
      </c>
    </row>
    <row customHeight="1" ht="11.25">
      <c r="A577" s="1850" t="s">
        <v>2253</v>
      </c>
      <c r="B577" s="1850" t="s">
        <v>16</v>
      </c>
      <c r="C577" s="1850" t="s">
        <v>3028</v>
      </c>
      <c r="D577" s="1850" t="s">
        <v>3029</v>
      </c>
      <c r="E577" s="1850" t="s">
        <v>3030</v>
      </c>
      <c r="F577" s="1850" t="s">
        <v>3031</v>
      </c>
      <c r="G577" s="1850" t="s">
        <v>28</v>
      </c>
      <c r="H577" s="1850" t="s">
        <v>28</v>
      </c>
      <c r="I577" s="1850" t="s">
        <v>860</v>
      </c>
    </row>
    <row customHeight="1" ht="11.25">
      <c r="A578" s="1850" t="s">
        <v>2253</v>
      </c>
      <c r="B578" s="1850" t="s">
        <v>16</v>
      </c>
      <c r="C578" s="1850" t="s">
        <v>3430</v>
      </c>
      <c r="D578" s="1850" t="s">
        <v>3431</v>
      </c>
      <c r="E578" s="1850" t="s">
        <v>3432</v>
      </c>
      <c r="F578" s="1850" t="s">
        <v>2748</v>
      </c>
      <c r="G578" s="1850" t="s">
        <v>28</v>
      </c>
      <c r="H578" s="1850" t="s">
        <v>28</v>
      </c>
      <c r="I578" s="1850" t="s">
        <v>860</v>
      </c>
    </row>
    <row customHeight="1" ht="11.25">
      <c r="A579" s="1850" t="s">
        <v>2253</v>
      </c>
      <c r="B579" s="1850" t="s">
        <v>16</v>
      </c>
      <c r="C579" s="1850" t="s">
        <v>3032</v>
      </c>
      <c r="D579" s="1850" t="s">
        <v>3033</v>
      </c>
      <c r="E579" s="1850" t="s">
        <v>3034</v>
      </c>
      <c r="F579" s="1850" t="s">
        <v>3035</v>
      </c>
      <c r="G579" s="1850" t="s">
        <v>28</v>
      </c>
      <c r="H579" s="1850" t="s">
        <v>28</v>
      </c>
      <c r="I579" s="1850" t="s">
        <v>860</v>
      </c>
    </row>
    <row customHeight="1" ht="11.25">
      <c r="A580" s="1850" t="s">
        <v>2253</v>
      </c>
      <c r="B580" s="1850" t="s">
        <v>16</v>
      </c>
      <c r="C580" s="1850" t="s">
        <v>3036</v>
      </c>
      <c r="D580" s="1850" t="s">
        <v>3037</v>
      </c>
      <c r="E580" s="1850" t="s">
        <v>3038</v>
      </c>
      <c r="F580" s="1850" t="s">
        <v>2446</v>
      </c>
      <c r="G580" s="1850" t="s">
        <v>28</v>
      </c>
      <c r="H580" s="1850" t="s">
        <v>28</v>
      </c>
      <c r="I580" s="1850" t="s">
        <v>860</v>
      </c>
    </row>
    <row customHeight="1" ht="11.25">
      <c r="A581" s="1850" t="s">
        <v>2253</v>
      </c>
      <c r="B581" s="1850" t="s">
        <v>16</v>
      </c>
      <c r="C581" s="1850" t="s">
        <v>3039</v>
      </c>
      <c r="D581" s="1850" t="s">
        <v>3040</v>
      </c>
      <c r="E581" s="1850" t="s">
        <v>3041</v>
      </c>
      <c r="F581" s="1850" t="s">
        <v>3042</v>
      </c>
      <c r="G581" s="1850" t="s">
        <v>28</v>
      </c>
      <c r="H581" s="1850" t="s">
        <v>28</v>
      </c>
      <c r="I581" s="1850" t="s">
        <v>860</v>
      </c>
    </row>
    <row customHeight="1" ht="11.25">
      <c r="A582" s="1850" t="s">
        <v>2253</v>
      </c>
      <c r="B582" s="1850" t="s">
        <v>16</v>
      </c>
      <c r="C582" s="1850" t="s">
        <v>3433</v>
      </c>
      <c r="D582" s="1850" t="s">
        <v>3434</v>
      </c>
      <c r="E582" s="1850" t="s">
        <v>3432</v>
      </c>
      <c r="F582" s="1850" t="s">
        <v>2300</v>
      </c>
      <c r="G582" s="1850" t="s">
        <v>28</v>
      </c>
      <c r="H582" s="1850" t="s">
        <v>28</v>
      </c>
      <c r="I582" s="1850" t="s">
        <v>860</v>
      </c>
    </row>
    <row customHeight="1" ht="11.25">
      <c r="A583" s="1850" t="s">
        <v>2253</v>
      </c>
      <c r="B583" s="1850" t="s">
        <v>16</v>
      </c>
      <c r="C583" s="1850" t="s">
        <v>3060</v>
      </c>
      <c r="D583" s="1850" t="s">
        <v>3061</v>
      </c>
      <c r="E583" s="1850" t="s">
        <v>3034</v>
      </c>
      <c r="F583" s="1850" t="s">
        <v>3062</v>
      </c>
      <c r="G583" s="1850" t="s">
        <v>28</v>
      </c>
      <c r="H583" s="1850" t="s">
        <v>28</v>
      </c>
      <c r="I583" s="1850" t="s">
        <v>860</v>
      </c>
    </row>
    <row customHeight="1" ht="11.25">
      <c r="A584" s="1850" t="s">
        <v>2253</v>
      </c>
      <c r="B584" s="1850" t="s">
        <v>16</v>
      </c>
      <c r="C584" s="1850" t="s">
        <v>3063</v>
      </c>
      <c r="D584" s="1850" t="s">
        <v>3064</v>
      </c>
      <c r="E584" s="1850" t="s">
        <v>3058</v>
      </c>
      <c r="F584" s="1850" t="s">
        <v>3065</v>
      </c>
      <c r="G584" s="1850" t="s">
        <v>28</v>
      </c>
      <c r="H584" s="1850" t="s">
        <v>28</v>
      </c>
      <c r="I584" s="1850" t="s">
        <v>860</v>
      </c>
    </row>
    <row customHeight="1" ht="11.25">
      <c r="A585" s="1850" t="s">
        <v>2253</v>
      </c>
      <c r="B585" s="1850" t="s">
        <v>16</v>
      </c>
      <c r="C585" s="1850" t="s">
        <v>3069</v>
      </c>
      <c r="D585" s="1850" t="s">
        <v>3070</v>
      </c>
      <c r="E585" s="1850" t="s">
        <v>3071</v>
      </c>
      <c r="F585" s="1850" t="s">
        <v>2315</v>
      </c>
      <c r="G585" s="1850" t="s">
        <v>3072</v>
      </c>
      <c r="H585" s="1850" t="s">
        <v>28</v>
      </c>
      <c r="I585" s="1850" t="s">
        <v>860</v>
      </c>
    </row>
    <row customHeight="1" ht="11.25">
      <c r="A586" s="1850" t="s">
        <v>2253</v>
      </c>
      <c r="B586" s="1850" t="s">
        <v>16</v>
      </c>
      <c r="C586" s="1850" t="s">
        <v>2258</v>
      </c>
      <c r="D586" s="1850" t="s">
        <v>2259</v>
      </c>
      <c r="E586" s="1850" t="s">
        <v>2260</v>
      </c>
      <c r="F586" s="1850" t="s">
        <v>2261</v>
      </c>
      <c r="G586" s="1850" t="s">
        <v>28</v>
      </c>
      <c r="H586" s="1850" t="s">
        <v>28</v>
      </c>
      <c r="I586" s="1850" t="s">
        <v>913</v>
      </c>
    </row>
    <row customHeight="1" ht="11.25">
      <c r="A587" s="1850" t="s">
        <v>2253</v>
      </c>
      <c r="B587" s="1850" t="s">
        <v>16</v>
      </c>
      <c r="C587" s="1850" t="s">
        <v>2262</v>
      </c>
      <c r="D587" s="1850" t="s">
        <v>2263</v>
      </c>
      <c r="E587" s="1850" t="s">
        <v>2264</v>
      </c>
      <c r="F587" s="1850" t="s">
        <v>2265</v>
      </c>
      <c r="G587" s="1850" t="s">
        <v>28</v>
      </c>
      <c r="H587" s="1850" t="s">
        <v>28</v>
      </c>
      <c r="I587" s="1850" t="s">
        <v>913</v>
      </c>
    </row>
    <row customHeight="1" ht="11.25">
      <c r="A588" s="1850" t="s">
        <v>2253</v>
      </c>
      <c r="B588" s="1850" t="s">
        <v>16</v>
      </c>
      <c r="C588" s="1850" t="s">
        <v>2277</v>
      </c>
      <c r="D588" s="1850" t="s">
        <v>2278</v>
      </c>
      <c r="E588" s="1850" t="s">
        <v>2279</v>
      </c>
      <c r="F588" s="1850" t="s">
        <v>2280</v>
      </c>
      <c r="G588" s="1850" t="s">
        <v>28</v>
      </c>
      <c r="H588" s="1850" t="s">
        <v>28</v>
      </c>
      <c r="I588" s="1850" t="s">
        <v>913</v>
      </c>
    </row>
    <row customHeight="1" ht="11.25">
      <c r="A589" s="1850" t="s">
        <v>2253</v>
      </c>
      <c r="B589" s="1850" t="s">
        <v>16</v>
      </c>
      <c r="C589" s="1850" t="s">
        <v>2281</v>
      </c>
      <c r="D589" s="1850" t="s">
        <v>2282</v>
      </c>
      <c r="E589" s="1850" t="s">
        <v>2283</v>
      </c>
      <c r="F589" s="1850" t="s">
        <v>2284</v>
      </c>
      <c r="G589" s="1850" t="s">
        <v>28</v>
      </c>
      <c r="H589" s="1850" t="s">
        <v>28</v>
      </c>
      <c r="I589" s="1850" t="s">
        <v>913</v>
      </c>
    </row>
    <row customHeight="1" ht="11.25">
      <c r="A590" s="1850" t="s">
        <v>2253</v>
      </c>
      <c r="B590" s="1850" t="s">
        <v>16</v>
      </c>
      <c r="C590" s="1850" t="s">
        <v>2285</v>
      </c>
      <c r="D590" s="1850" t="s">
        <v>2286</v>
      </c>
      <c r="E590" s="1850" t="s">
        <v>2287</v>
      </c>
      <c r="F590" s="1850" t="s">
        <v>2276</v>
      </c>
      <c r="G590" s="1850" t="s">
        <v>28</v>
      </c>
      <c r="H590" s="1850" t="s">
        <v>28</v>
      </c>
      <c r="I590" s="1850" t="s">
        <v>913</v>
      </c>
    </row>
    <row customHeight="1" ht="11.25">
      <c r="A591" s="1850" t="s">
        <v>2253</v>
      </c>
      <c r="B591" s="1850" t="s">
        <v>16</v>
      </c>
      <c r="C591" s="1850" t="s">
        <v>2288</v>
      </c>
      <c r="D591" s="1850" t="s">
        <v>2289</v>
      </c>
      <c r="E591" s="1850" t="s">
        <v>2290</v>
      </c>
      <c r="F591" s="1850" t="s">
        <v>2284</v>
      </c>
      <c r="G591" s="1850" t="s">
        <v>28</v>
      </c>
      <c r="H591" s="1850" t="s">
        <v>28</v>
      </c>
      <c r="I591" s="1850" t="s">
        <v>913</v>
      </c>
    </row>
    <row customHeight="1" ht="11.25">
      <c r="A592" s="1850" t="s">
        <v>2253</v>
      </c>
      <c r="B592" s="1850" t="s">
        <v>16</v>
      </c>
      <c r="C592" s="1850" t="s">
        <v>2291</v>
      </c>
      <c r="D592" s="1850" t="s">
        <v>2292</v>
      </c>
      <c r="E592" s="1850" t="s">
        <v>2293</v>
      </c>
      <c r="F592" s="1850" t="s">
        <v>2272</v>
      </c>
      <c r="G592" s="1850" t="s">
        <v>28</v>
      </c>
      <c r="H592" s="1850" t="s">
        <v>28</v>
      </c>
      <c r="I592" s="1850" t="s">
        <v>913</v>
      </c>
    </row>
    <row customHeight="1" ht="11.25">
      <c r="A593" s="1850" t="s">
        <v>2253</v>
      </c>
      <c r="B593" s="1850" t="s">
        <v>16</v>
      </c>
      <c r="C593" s="1850" t="s">
        <v>2294</v>
      </c>
      <c r="D593" s="1850" t="s">
        <v>2295</v>
      </c>
      <c r="E593" s="1850" t="s">
        <v>2296</v>
      </c>
      <c r="F593" s="1850" t="s">
        <v>2276</v>
      </c>
      <c r="G593" s="1850" t="s">
        <v>28</v>
      </c>
      <c r="H593" s="1850" t="s">
        <v>28</v>
      </c>
      <c r="I593" s="1850" t="s">
        <v>913</v>
      </c>
    </row>
    <row customHeight="1" ht="11.25">
      <c r="A594" s="1850" t="s">
        <v>2253</v>
      </c>
      <c r="B594" s="1850" t="s">
        <v>16</v>
      </c>
      <c r="C594" s="1850" t="s">
        <v>3077</v>
      </c>
      <c r="D594" s="1850" t="s">
        <v>3078</v>
      </c>
      <c r="E594" s="1850" t="s">
        <v>3079</v>
      </c>
      <c r="F594" s="1850" t="s">
        <v>2257</v>
      </c>
      <c r="G594" s="1850" t="s">
        <v>28</v>
      </c>
      <c r="H594" s="1850" t="s">
        <v>28</v>
      </c>
      <c r="I594" s="1850" t="s">
        <v>913</v>
      </c>
    </row>
    <row customHeight="1" ht="11.25">
      <c r="A595" s="1850" t="s">
        <v>2253</v>
      </c>
      <c r="B595" s="1850" t="s">
        <v>16</v>
      </c>
      <c r="C595" s="1850" t="s">
        <v>13</v>
      </c>
      <c r="D595" s="1850" t="s">
        <v>46</v>
      </c>
      <c r="E595" s="1850" t="s">
        <v>49</v>
      </c>
      <c r="F595" s="1850" t="s">
        <v>51</v>
      </c>
      <c r="G595" s="1850" t="s">
        <v>28</v>
      </c>
      <c r="H595" s="1850" t="s">
        <v>28</v>
      </c>
      <c r="I595" s="1850" t="s">
        <v>913</v>
      </c>
    </row>
    <row customHeight="1" ht="11.25">
      <c r="A596" s="1850" t="s">
        <v>2253</v>
      </c>
      <c r="B596" s="1850" t="s">
        <v>16</v>
      </c>
      <c r="C596" s="1850" t="s">
        <v>3083</v>
      </c>
      <c r="D596" s="1850" t="s">
        <v>3084</v>
      </c>
      <c r="E596" s="1850" t="s">
        <v>3085</v>
      </c>
      <c r="F596" s="1850" t="s">
        <v>2284</v>
      </c>
      <c r="G596" s="1850" t="s">
        <v>28</v>
      </c>
      <c r="H596" s="1850" t="s">
        <v>28</v>
      </c>
      <c r="I596" s="1850" t="s">
        <v>913</v>
      </c>
    </row>
    <row customHeight="1" ht="11.25">
      <c r="A597" s="1850" t="s">
        <v>2253</v>
      </c>
      <c r="B597" s="1850" t="s">
        <v>16</v>
      </c>
      <c r="C597" s="1850" t="s">
        <v>2316</v>
      </c>
      <c r="D597" s="1850" t="s">
        <v>2317</v>
      </c>
      <c r="E597" s="1850" t="s">
        <v>2318</v>
      </c>
      <c r="F597" s="1850" t="s">
        <v>2319</v>
      </c>
      <c r="G597" s="1850" t="s">
        <v>28</v>
      </c>
      <c r="H597" s="1850" t="s">
        <v>28</v>
      </c>
      <c r="I597" s="1850" t="s">
        <v>913</v>
      </c>
    </row>
    <row customHeight="1" ht="11.25">
      <c r="A598" s="1850" t="s">
        <v>2253</v>
      </c>
      <c r="B598" s="1850" t="s">
        <v>16</v>
      </c>
      <c r="C598" s="1850" t="s">
        <v>2346</v>
      </c>
      <c r="D598" s="1850" t="s">
        <v>2347</v>
      </c>
      <c r="E598" s="1850" t="s">
        <v>2348</v>
      </c>
      <c r="F598" s="1850" t="s">
        <v>2284</v>
      </c>
      <c r="G598" s="1850" t="s">
        <v>28</v>
      </c>
      <c r="H598" s="1850" t="s">
        <v>28</v>
      </c>
      <c r="I598" s="1850" t="s">
        <v>913</v>
      </c>
    </row>
    <row customHeight="1" ht="11.25">
      <c r="A599" s="1850" t="s">
        <v>2253</v>
      </c>
      <c r="B599" s="1850" t="s">
        <v>16</v>
      </c>
      <c r="C599" s="1850" t="s">
        <v>2353</v>
      </c>
      <c r="D599" s="1850" t="s">
        <v>2354</v>
      </c>
      <c r="E599" s="1850" t="s">
        <v>2355</v>
      </c>
      <c r="F599" s="1850" t="s">
        <v>2300</v>
      </c>
      <c r="G599" s="1850" t="s">
        <v>28</v>
      </c>
      <c r="H599" s="1850" t="s">
        <v>28</v>
      </c>
      <c r="I599" s="1850" t="s">
        <v>913</v>
      </c>
    </row>
    <row customHeight="1" ht="11.25">
      <c r="A600" s="1850" t="s">
        <v>2253</v>
      </c>
      <c r="B600" s="1850" t="s">
        <v>16</v>
      </c>
      <c r="C600" s="1850" t="s">
        <v>2356</v>
      </c>
      <c r="D600" s="1850" t="s">
        <v>2357</v>
      </c>
      <c r="E600" s="1850" t="s">
        <v>2358</v>
      </c>
      <c r="F600" s="1850" t="s">
        <v>2359</v>
      </c>
      <c r="G600" s="1850" t="s">
        <v>28</v>
      </c>
      <c r="H600" s="1850" t="s">
        <v>28</v>
      </c>
      <c r="I600" s="1850" t="s">
        <v>913</v>
      </c>
    </row>
    <row customHeight="1" ht="11.25">
      <c r="A601" s="1850" t="s">
        <v>2253</v>
      </c>
      <c r="B601" s="1850" t="s">
        <v>16</v>
      </c>
      <c r="C601" s="1850" t="s">
        <v>3089</v>
      </c>
      <c r="D601" s="1850" t="s">
        <v>3090</v>
      </c>
      <c r="E601" s="1850" t="s">
        <v>3091</v>
      </c>
      <c r="F601" s="1850" t="s">
        <v>2272</v>
      </c>
      <c r="G601" s="1850" t="s">
        <v>28</v>
      </c>
      <c r="H601" s="1850" t="s">
        <v>28</v>
      </c>
      <c r="I601" s="1850" t="s">
        <v>913</v>
      </c>
    </row>
    <row customHeight="1" ht="11.25">
      <c r="A602" s="1850" t="s">
        <v>2253</v>
      </c>
      <c r="B602" s="1850" t="s">
        <v>16</v>
      </c>
      <c r="C602" s="1850" t="s">
        <v>2366</v>
      </c>
      <c r="D602" s="1850" t="s">
        <v>2367</v>
      </c>
      <c r="E602" s="1850" t="s">
        <v>2368</v>
      </c>
      <c r="F602" s="1850" t="s">
        <v>2272</v>
      </c>
      <c r="G602" s="1850" t="s">
        <v>28</v>
      </c>
      <c r="H602" s="1850" t="s">
        <v>28</v>
      </c>
      <c r="I602" s="1850" t="s">
        <v>913</v>
      </c>
    </row>
    <row customHeight="1" ht="11.25">
      <c r="A603" s="1850" t="s">
        <v>2253</v>
      </c>
      <c r="B603" s="1850" t="s">
        <v>16</v>
      </c>
      <c r="C603" s="1850" t="s">
        <v>2376</v>
      </c>
      <c r="D603" s="1850" t="s">
        <v>2377</v>
      </c>
      <c r="E603" s="1850" t="s">
        <v>2351</v>
      </c>
      <c r="F603" s="1850" t="s">
        <v>2378</v>
      </c>
      <c r="G603" s="1850" t="s">
        <v>28</v>
      </c>
      <c r="H603" s="1850" t="s">
        <v>28</v>
      </c>
      <c r="I603" s="1850" t="s">
        <v>913</v>
      </c>
    </row>
    <row customHeight="1" ht="11.25">
      <c r="A604" s="1850" t="s">
        <v>2253</v>
      </c>
      <c r="B604" s="1850" t="s">
        <v>16</v>
      </c>
      <c r="C604" s="1850" t="s">
        <v>2401</v>
      </c>
      <c r="D604" s="1850" t="s">
        <v>2402</v>
      </c>
      <c r="E604" s="1850" t="s">
        <v>2403</v>
      </c>
      <c r="F604" s="1850" t="s">
        <v>582</v>
      </c>
      <c r="G604" s="1850" t="s">
        <v>28</v>
      </c>
      <c r="H604" s="1850" t="s">
        <v>28</v>
      </c>
      <c r="I604" s="1850" t="s">
        <v>913</v>
      </c>
    </row>
    <row customHeight="1" ht="11.25">
      <c r="A605" s="1850" t="s">
        <v>2253</v>
      </c>
      <c r="B605" s="1850" t="s">
        <v>16</v>
      </c>
      <c r="C605" s="1850" t="s">
        <v>3114</v>
      </c>
      <c r="D605" s="1850" t="s">
        <v>3115</v>
      </c>
      <c r="E605" s="1850" t="s">
        <v>3116</v>
      </c>
      <c r="F605" s="1850" t="s">
        <v>2315</v>
      </c>
      <c r="G605" s="1850" t="s">
        <v>28</v>
      </c>
      <c r="H605" s="1850" t="s">
        <v>28</v>
      </c>
      <c r="I605" s="1850" t="s">
        <v>913</v>
      </c>
    </row>
    <row customHeight="1" ht="11.25">
      <c r="A606" s="1850" t="s">
        <v>2253</v>
      </c>
      <c r="B606" s="1850" t="s">
        <v>16</v>
      </c>
      <c r="C606" s="1850" t="s">
        <v>2410</v>
      </c>
      <c r="D606" s="1850" t="s">
        <v>2411</v>
      </c>
      <c r="E606" s="1850" t="s">
        <v>2412</v>
      </c>
      <c r="F606" s="1850" t="s">
        <v>2413</v>
      </c>
      <c r="G606" s="1850" t="s">
        <v>28</v>
      </c>
      <c r="H606" s="1850" t="s">
        <v>28</v>
      </c>
      <c r="I606" s="1850" t="s">
        <v>913</v>
      </c>
    </row>
    <row customHeight="1" ht="11.25">
      <c r="A607" s="1850" t="s">
        <v>2253</v>
      </c>
      <c r="B607" s="1850" t="s">
        <v>16</v>
      </c>
      <c r="C607" s="1850" t="s">
        <v>3435</v>
      </c>
      <c r="D607" s="1850" t="s">
        <v>3436</v>
      </c>
      <c r="E607" s="1850" t="s">
        <v>3437</v>
      </c>
      <c r="F607" s="1850" t="s">
        <v>2315</v>
      </c>
      <c r="G607" s="1850" t="s">
        <v>28</v>
      </c>
      <c r="H607" s="1850" t="s">
        <v>28</v>
      </c>
      <c r="I607" s="1850" t="s">
        <v>913</v>
      </c>
    </row>
    <row customHeight="1" ht="11.25">
      <c r="A608" s="1850" t="s">
        <v>2253</v>
      </c>
      <c r="B608" s="1850" t="s">
        <v>16</v>
      </c>
      <c r="C608" s="1850" t="s">
        <v>3117</v>
      </c>
      <c r="D608" s="1850" t="s">
        <v>3118</v>
      </c>
      <c r="E608" s="1850" t="s">
        <v>3119</v>
      </c>
      <c r="F608" s="1850" t="s">
        <v>2300</v>
      </c>
      <c r="G608" s="1850" t="s">
        <v>28</v>
      </c>
      <c r="H608" s="1850" t="s">
        <v>28</v>
      </c>
      <c r="I608" s="1850" t="s">
        <v>913</v>
      </c>
    </row>
    <row customHeight="1" ht="11.25">
      <c r="A609" s="1850" t="s">
        <v>2253</v>
      </c>
      <c r="B609" s="1850" t="s">
        <v>16</v>
      </c>
      <c r="C609" s="1850" t="s">
        <v>28</v>
      </c>
      <c r="D609" s="1850" t="s">
        <v>2421</v>
      </c>
      <c r="E609" s="1850" t="s">
        <v>2422</v>
      </c>
      <c r="F609" s="1850" t="s">
        <v>2272</v>
      </c>
      <c r="G609" s="1850" t="s">
        <v>28</v>
      </c>
      <c r="H609" s="1850" t="s">
        <v>28</v>
      </c>
      <c r="I609" s="1850" t="s">
        <v>913</v>
      </c>
    </row>
    <row customHeight="1" ht="11.25">
      <c r="A610" s="1850" t="s">
        <v>2253</v>
      </c>
      <c r="B610" s="1850" t="s">
        <v>16</v>
      </c>
      <c r="C610" s="1850" t="s">
        <v>2423</v>
      </c>
      <c r="D610" s="1850" t="s">
        <v>2424</v>
      </c>
      <c r="E610" s="1850" t="s">
        <v>2425</v>
      </c>
      <c r="F610" s="1850" t="s">
        <v>2359</v>
      </c>
      <c r="G610" s="1850" t="s">
        <v>28</v>
      </c>
      <c r="H610" s="1850" t="s">
        <v>28</v>
      </c>
      <c r="I610" s="1850" t="s">
        <v>913</v>
      </c>
    </row>
    <row customHeight="1" ht="11.25">
      <c r="A611" s="1850" t="s">
        <v>2253</v>
      </c>
      <c r="B611" s="1850" t="s">
        <v>16</v>
      </c>
      <c r="C611" s="1850" t="s">
        <v>3120</v>
      </c>
      <c r="D611" s="1850" t="s">
        <v>3121</v>
      </c>
      <c r="E611" s="1850" t="s">
        <v>3122</v>
      </c>
      <c r="F611" s="1850" t="s">
        <v>2446</v>
      </c>
      <c r="G611" s="1850" t="s">
        <v>28</v>
      </c>
      <c r="H611" s="1850" t="s">
        <v>28</v>
      </c>
      <c r="I611" s="1850" t="s">
        <v>913</v>
      </c>
    </row>
    <row customHeight="1" ht="11.25">
      <c r="A612" s="1850" t="s">
        <v>2253</v>
      </c>
      <c r="B612" s="1850" t="s">
        <v>16</v>
      </c>
      <c r="C612" s="1850" t="s">
        <v>3123</v>
      </c>
      <c r="D612" s="1850" t="s">
        <v>3124</v>
      </c>
      <c r="E612" s="1850" t="s">
        <v>3125</v>
      </c>
      <c r="F612" s="1850" t="s">
        <v>2446</v>
      </c>
      <c r="G612" s="1850" t="s">
        <v>28</v>
      </c>
      <c r="H612" s="1850" t="s">
        <v>28</v>
      </c>
      <c r="I612" s="1850" t="s">
        <v>913</v>
      </c>
    </row>
    <row customHeight="1" ht="11.25">
      <c r="A613" s="1850" t="s">
        <v>2253</v>
      </c>
      <c r="B613" s="1850" t="s">
        <v>16</v>
      </c>
      <c r="C613" s="1850" t="s">
        <v>3438</v>
      </c>
      <c r="D613" s="1850" t="s">
        <v>3439</v>
      </c>
      <c r="E613" s="1850" t="s">
        <v>3440</v>
      </c>
      <c r="F613" s="1850" t="s">
        <v>2413</v>
      </c>
      <c r="G613" s="1850" t="s">
        <v>28</v>
      </c>
      <c r="H613" s="1850" t="s">
        <v>28</v>
      </c>
      <c r="I613" s="1850" t="s">
        <v>913</v>
      </c>
    </row>
    <row customHeight="1" ht="11.25">
      <c r="A614" s="1850" t="s">
        <v>2253</v>
      </c>
      <c r="B614" s="1850" t="s">
        <v>16</v>
      </c>
      <c r="C614" s="1850" t="s">
        <v>2426</v>
      </c>
      <c r="D614" s="1850" t="s">
        <v>2427</v>
      </c>
      <c r="E614" s="1850" t="s">
        <v>2428</v>
      </c>
      <c r="F614" s="1850" t="s">
        <v>2359</v>
      </c>
      <c r="G614" s="1850" t="s">
        <v>2429</v>
      </c>
      <c r="H614" s="1850" t="s">
        <v>28</v>
      </c>
      <c r="I614" s="1850" t="s">
        <v>913</v>
      </c>
    </row>
    <row customHeight="1" ht="11.25">
      <c r="A615" s="1850" t="s">
        <v>2253</v>
      </c>
      <c r="B615" s="1850" t="s">
        <v>16</v>
      </c>
      <c r="C615" s="1850" t="s">
        <v>3126</v>
      </c>
      <c r="D615" s="1850" t="s">
        <v>3127</v>
      </c>
      <c r="E615" s="1850" t="s">
        <v>3128</v>
      </c>
      <c r="F615" s="1850" t="s">
        <v>2300</v>
      </c>
      <c r="G615" s="1850" t="s">
        <v>28</v>
      </c>
      <c r="H615" s="1850" t="s">
        <v>28</v>
      </c>
      <c r="I615" s="1850" t="s">
        <v>913</v>
      </c>
    </row>
    <row customHeight="1" ht="11.25">
      <c r="A616" s="1850" t="s">
        <v>2253</v>
      </c>
      <c r="B616" s="1850" t="s">
        <v>16</v>
      </c>
      <c r="C616" s="1850" t="s">
        <v>2433</v>
      </c>
      <c r="D616" s="1850" t="s">
        <v>2434</v>
      </c>
      <c r="E616" s="1850" t="s">
        <v>2435</v>
      </c>
      <c r="F616" s="1850" t="s">
        <v>2436</v>
      </c>
      <c r="G616" s="1850" t="s">
        <v>28</v>
      </c>
      <c r="H616" s="1850" t="s">
        <v>28</v>
      </c>
      <c r="I616" s="1850" t="s">
        <v>913</v>
      </c>
    </row>
    <row customHeight="1" ht="11.25">
      <c r="A617" s="1850" t="s">
        <v>2253</v>
      </c>
      <c r="B617" s="1850" t="s">
        <v>16</v>
      </c>
      <c r="C617" s="1850" t="s">
        <v>3129</v>
      </c>
      <c r="D617" s="1850" t="s">
        <v>3130</v>
      </c>
      <c r="E617" s="1850" t="s">
        <v>3131</v>
      </c>
      <c r="F617" s="1850" t="s">
        <v>2315</v>
      </c>
      <c r="G617" s="1850" t="s">
        <v>28</v>
      </c>
      <c r="H617" s="1850" t="s">
        <v>28</v>
      </c>
      <c r="I617" s="1850" t="s">
        <v>913</v>
      </c>
    </row>
    <row customHeight="1" ht="11.25">
      <c r="A618" s="1850" t="s">
        <v>2253</v>
      </c>
      <c r="B618" s="1850" t="s">
        <v>16</v>
      </c>
      <c r="C618" s="1850" t="s">
        <v>3132</v>
      </c>
      <c r="D618" s="1850" t="s">
        <v>3133</v>
      </c>
      <c r="E618" s="1850" t="s">
        <v>3134</v>
      </c>
      <c r="F618" s="1850" t="s">
        <v>2359</v>
      </c>
      <c r="G618" s="1850" t="s">
        <v>3135</v>
      </c>
      <c r="H618" s="1850" t="s">
        <v>28</v>
      </c>
      <c r="I618" s="1850" t="s">
        <v>913</v>
      </c>
    </row>
    <row customHeight="1" ht="11.25">
      <c r="A619" s="1850" t="s">
        <v>2253</v>
      </c>
      <c r="B619" s="1850" t="s">
        <v>16</v>
      </c>
      <c r="C619" s="1850" t="s">
        <v>3441</v>
      </c>
      <c r="D619" s="1850" t="s">
        <v>3442</v>
      </c>
      <c r="E619" s="1850" t="s">
        <v>3443</v>
      </c>
      <c r="F619" s="1850" t="s">
        <v>2446</v>
      </c>
      <c r="G619" s="1850" t="s">
        <v>28</v>
      </c>
      <c r="H619" s="1850" t="s">
        <v>28</v>
      </c>
      <c r="I619" s="1850" t="s">
        <v>913</v>
      </c>
    </row>
    <row customHeight="1" ht="11.25">
      <c r="A620" s="1850" t="s">
        <v>2253</v>
      </c>
      <c r="B620" s="1850" t="s">
        <v>16</v>
      </c>
      <c r="C620" s="1850" t="s">
        <v>2437</v>
      </c>
      <c r="D620" s="1850" t="s">
        <v>2438</v>
      </c>
      <c r="E620" s="1850" t="s">
        <v>2439</v>
      </c>
      <c r="F620" s="1850" t="s">
        <v>2413</v>
      </c>
      <c r="G620" s="1850" t="s">
        <v>28</v>
      </c>
      <c r="H620" s="1850" t="s">
        <v>28</v>
      </c>
      <c r="I620" s="1850" t="s">
        <v>913</v>
      </c>
    </row>
    <row customHeight="1" ht="11.25">
      <c r="A621" s="1850" t="s">
        <v>2253</v>
      </c>
      <c r="B621" s="1850" t="s">
        <v>16</v>
      </c>
      <c r="C621" s="1850" t="s">
        <v>2440</v>
      </c>
      <c r="D621" s="1850" t="s">
        <v>2441</v>
      </c>
      <c r="E621" s="1850" t="s">
        <v>2442</v>
      </c>
      <c r="F621" s="1850" t="s">
        <v>2300</v>
      </c>
      <c r="G621" s="1850" t="s">
        <v>28</v>
      </c>
      <c r="H621" s="1850" t="s">
        <v>28</v>
      </c>
      <c r="I621" s="1850" t="s">
        <v>913</v>
      </c>
    </row>
    <row customHeight="1" ht="11.25">
      <c r="A622" s="1850" t="s">
        <v>2253</v>
      </c>
      <c r="B622" s="1850" t="s">
        <v>16</v>
      </c>
      <c r="C622" s="1850" t="s">
        <v>3136</v>
      </c>
      <c r="D622" s="1850" t="s">
        <v>3137</v>
      </c>
      <c r="E622" s="1850" t="s">
        <v>3138</v>
      </c>
      <c r="F622" s="1850" t="s">
        <v>2284</v>
      </c>
      <c r="G622" s="1850" t="s">
        <v>28</v>
      </c>
      <c r="H622" s="1850" t="s">
        <v>28</v>
      </c>
      <c r="I622" s="1850" t="s">
        <v>913</v>
      </c>
    </row>
    <row customHeight="1" ht="11.25">
      <c r="A623" s="1850" t="s">
        <v>2253</v>
      </c>
      <c r="B623" s="1850" t="s">
        <v>16</v>
      </c>
      <c r="C623" s="1850" t="s">
        <v>2453</v>
      </c>
      <c r="D623" s="1850" t="s">
        <v>2454</v>
      </c>
      <c r="E623" s="1850" t="s">
        <v>2455</v>
      </c>
      <c r="F623" s="1850" t="s">
        <v>2315</v>
      </c>
      <c r="G623" s="1850" t="s">
        <v>28</v>
      </c>
      <c r="H623" s="1850" t="s">
        <v>28</v>
      </c>
      <c r="I623" s="1850" t="s">
        <v>913</v>
      </c>
    </row>
    <row customHeight="1" ht="11.25">
      <c r="A624" s="1850" t="s">
        <v>2253</v>
      </c>
      <c r="B624" s="1850" t="s">
        <v>16</v>
      </c>
      <c r="C624" s="1850" t="s">
        <v>2456</v>
      </c>
      <c r="D624" s="1850" t="s">
        <v>2457</v>
      </c>
      <c r="E624" s="1850" t="s">
        <v>2458</v>
      </c>
      <c r="F624" s="1850" t="s">
        <v>2413</v>
      </c>
      <c r="G624" s="1850" t="s">
        <v>28</v>
      </c>
      <c r="H624" s="1850" t="s">
        <v>28</v>
      </c>
      <c r="I624" s="1850" t="s">
        <v>913</v>
      </c>
    </row>
    <row customHeight="1" ht="11.25">
      <c r="A625" s="1850" t="s">
        <v>2253</v>
      </c>
      <c r="B625" s="1850" t="s">
        <v>16</v>
      </c>
      <c r="C625" s="1850" t="s">
        <v>2459</v>
      </c>
      <c r="D625" s="1850" t="s">
        <v>2460</v>
      </c>
      <c r="E625" s="1850" t="s">
        <v>2461</v>
      </c>
      <c r="F625" s="1850" t="s">
        <v>2300</v>
      </c>
      <c r="G625" s="1850" t="s">
        <v>28</v>
      </c>
      <c r="H625" s="1850" t="s">
        <v>28</v>
      </c>
      <c r="I625" s="1850" t="s">
        <v>913</v>
      </c>
    </row>
    <row customHeight="1" ht="11.25">
      <c r="A626" s="1850" t="s">
        <v>2253</v>
      </c>
      <c r="B626" s="1850" t="s">
        <v>16</v>
      </c>
      <c r="C626" s="1850" t="s">
        <v>2468</v>
      </c>
      <c r="D626" s="1850" t="s">
        <v>2469</v>
      </c>
      <c r="E626" s="1850" t="s">
        <v>2470</v>
      </c>
      <c r="F626" s="1850" t="s">
        <v>2413</v>
      </c>
      <c r="G626" s="1850" t="s">
        <v>28</v>
      </c>
      <c r="H626" s="1850" t="s">
        <v>28</v>
      </c>
      <c r="I626" s="1850" t="s">
        <v>913</v>
      </c>
    </row>
    <row customHeight="1" ht="11.25">
      <c r="A627" s="1850" t="s">
        <v>2253</v>
      </c>
      <c r="B627" s="1850" t="s">
        <v>16</v>
      </c>
      <c r="C627" s="1850" t="s">
        <v>3139</v>
      </c>
      <c r="D627" s="1850" t="s">
        <v>3140</v>
      </c>
      <c r="E627" s="1850" t="s">
        <v>3141</v>
      </c>
      <c r="F627" s="1850" t="s">
        <v>2300</v>
      </c>
      <c r="G627" s="1850" t="s">
        <v>28</v>
      </c>
      <c r="H627" s="1850" t="s">
        <v>28</v>
      </c>
      <c r="I627" s="1850" t="s">
        <v>913</v>
      </c>
    </row>
    <row customHeight="1" ht="11.25">
      <c r="A628" s="1850" t="s">
        <v>2253</v>
      </c>
      <c r="B628" s="1850" t="s">
        <v>16</v>
      </c>
      <c r="C628" s="1850" t="s">
        <v>2474</v>
      </c>
      <c r="D628" s="1850" t="s">
        <v>2475</v>
      </c>
      <c r="E628" s="1850" t="s">
        <v>2476</v>
      </c>
      <c r="F628" s="1850" t="s">
        <v>2300</v>
      </c>
      <c r="G628" s="1850" t="s">
        <v>28</v>
      </c>
      <c r="H628" s="1850" t="s">
        <v>28</v>
      </c>
      <c r="I628" s="1850" t="s">
        <v>913</v>
      </c>
    </row>
    <row customHeight="1" ht="11.25">
      <c r="A629" s="1850" t="s">
        <v>2253</v>
      </c>
      <c r="B629" s="1850" t="s">
        <v>16</v>
      </c>
      <c r="C629" s="1850" t="s">
        <v>2477</v>
      </c>
      <c r="D629" s="1850" t="s">
        <v>2478</v>
      </c>
      <c r="E629" s="1850" t="s">
        <v>2479</v>
      </c>
      <c r="F629" s="1850" t="s">
        <v>2276</v>
      </c>
      <c r="G629" s="1850" t="s">
        <v>28</v>
      </c>
      <c r="H629" s="1850" t="s">
        <v>28</v>
      </c>
      <c r="I629" s="1850" t="s">
        <v>913</v>
      </c>
    </row>
    <row customHeight="1" ht="11.25">
      <c r="A630" s="1850" t="s">
        <v>2253</v>
      </c>
      <c r="B630" s="1850" t="s">
        <v>16</v>
      </c>
      <c r="C630" s="1850" t="s">
        <v>2490</v>
      </c>
      <c r="D630" s="1850" t="s">
        <v>2491</v>
      </c>
      <c r="E630" s="1850" t="s">
        <v>2492</v>
      </c>
      <c r="F630" s="1850" t="s">
        <v>2446</v>
      </c>
      <c r="G630" s="1850" t="s">
        <v>2493</v>
      </c>
      <c r="H630" s="1850" t="s">
        <v>28</v>
      </c>
      <c r="I630" s="1850" t="s">
        <v>913</v>
      </c>
    </row>
    <row customHeight="1" ht="11.25">
      <c r="A631" s="1850" t="s">
        <v>2253</v>
      </c>
      <c r="B631" s="1850" t="s">
        <v>16</v>
      </c>
      <c r="C631" s="1850" t="s">
        <v>3142</v>
      </c>
      <c r="D631" s="1850" t="s">
        <v>3143</v>
      </c>
      <c r="E631" s="1850" t="s">
        <v>3144</v>
      </c>
      <c r="F631" s="1850" t="s">
        <v>2300</v>
      </c>
      <c r="G631" s="1850" t="s">
        <v>28</v>
      </c>
      <c r="H631" s="1850" t="s">
        <v>28</v>
      </c>
      <c r="I631" s="1850" t="s">
        <v>913</v>
      </c>
    </row>
    <row customHeight="1" ht="11.25">
      <c r="A632" s="1850" t="s">
        <v>2253</v>
      </c>
      <c r="B632" s="1850" t="s">
        <v>16</v>
      </c>
      <c r="C632" s="1850" t="s">
        <v>2512</v>
      </c>
      <c r="D632" s="1850" t="s">
        <v>2513</v>
      </c>
      <c r="E632" s="1850" t="s">
        <v>2514</v>
      </c>
      <c r="F632" s="1850" t="s">
        <v>2359</v>
      </c>
      <c r="G632" s="1850" t="s">
        <v>28</v>
      </c>
      <c r="H632" s="1850" t="s">
        <v>28</v>
      </c>
      <c r="I632" s="1850" t="s">
        <v>913</v>
      </c>
    </row>
    <row customHeight="1" ht="11.25">
      <c r="A633" s="1850" t="s">
        <v>2253</v>
      </c>
      <c r="B633" s="1850" t="s">
        <v>16</v>
      </c>
      <c r="C633" s="1850" t="s">
        <v>3155</v>
      </c>
      <c r="D633" s="1850" t="s">
        <v>3156</v>
      </c>
      <c r="E633" s="1850" t="s">
        <v>3157</v>
      </c>
      <c r="F633" s="1850" t="s">
        <v>2257</v>
      </c>
      <c r="G633" s="1850" t="s">
        <v>28</v>
      </c>
      <c r="H633" s="1850" t="s">
        <v>28</v>
      </c>
      <c r="I633" s="1850" t="s">
        <v>913</v>
      </c>
    </row>
    <row customHeight="1" ht="11.25">
      <c r="A634" s="1850" t="s">
        <v>2253</v>
      </c>
      <c r="B634" s="1850" t="s">
        <v>16</v>
      </c>
      <c r="C634" s="1850" t="s">
        <v>2531</v>
      </c>
      <c r="D634" s="1850" t="s">
        <v>2532</v>
      </c>
      <c r="E634" s="1850" t="s">
        <v>2533</v>
      </c>
      <c r="F634" s="1850" t="s">
        <v>2276</v>
      </c>
      <c r="G634" s="1850" t="s">
        <v>28</v>
      </c>
      <c r="H634" s="1850" t="s">
        <v>28</v>
      </c>
      <c r="I634" s="1850" t="s">
        <v>913</v>
      </c>
    </row>
    <row customHeight="1" ht="11.25">
      <c r="A635" s="1850" t="s">
        <v>2253</v>
      </c>
      <c r="B635" s="1850" t="s">
        <v>16</v>
      </c>
      <c r="C635" s="1850" t="s">
        <v>3162</v>
      </c>
      <c r="D635" s="1850" t="s">
        <v>3163</v>
      </c>
      <c r="E635" s="1850" t="s">
        <v>3164</v>
      </c>
      <c r="F635" s="1850" t="s">
        <v>2315</v>
      </c>
      <c r="G635" s="1850" t="s">
        <v>28</v>
      </c>
      <c r="H635" s="1850" t="s">
        <v>28</v>
      </c>
      <c r="I635" s="1850" t="s">
        <v>913</v>
      </c>
    </row>
    <row customHeight="1" ht="11.25">
      <c r="A636" s="1850" t="s">
        <v>2253</v>
      </c>
      <c r="B636" s="1850" t="s">
        <v>16</v>
      </c>
      <c r="C636" s="1850" t="s">
        <v>2537</v>
      </c>
      <c r="D636" s="1850" t="s">
        <v>2538</v>
      </c>
      <c r="E636" s="1850" t="s">
        <v>2539</v>
      </c>
      <c r="F636" s="1850" t="s">
        <v>2276</v>
      </c>
      <c r="G636" s="1850" t="s">
        <v>28</v>
      </c>
      <c r="H636" s="1850" t="s">
        <v>28</v>
      </c>
      <c r="I636" s="1850" t="s">
        <v>913</v>
      </c>
    </row>
    <row customHeight="1" ht="11.25">
      <c r="A637" s="1850" t="s">
        <v>2253</v>
      </c>
      <c r="B637" s="1850" t="s">
        <v>16</v>
      </c>
      <c r="C637" s="1850" t="s">
        <v>2555</v>
      </c>
      <c r="D637" s="1850" t="s">
        <v>2556</v>
      </c>
      <c r="E637" s="1850" t="s">
        <v>2557</v>
      </c>
      <c r="F637" s="1850" t="s">
        <v>2413</v>
      </c>
      <c r="G637" s="1850" t="s">
        <v>28</v>
      </c>
      <c r="H637" s="1850" t="s">
        <v>28</v>
      </c>
      <c r="I637" s="1850" t="s">
        <v>913</v>
      </c>
    </row>
    <row customHeight="1" ht="11.25">
      <c r="A638" s="1850" t="s">
        <v>2253</v>
      </c>
      <c r="B638" s="1850" t="s">
        <v>16</v>
      </c>
      <c r="C638" s="1850" t="s">
        <v>2558</v>
      </c>
      <c r="D638" s="1850" t="s">
        <v>2559</v>
      </c>
      <c r="E638" s="1850" t="s">
        <v>2560</v>
      </c>
      <c r="F638" s="1850" t="s">
        <v>2272</v>
      </c>
      <c r="G638" s="1850" t="s">
        <v>28</v>
      </c>
      <c r="H638" s="1850" t="s">
        <v>28</v>
      </c>
      <c r="I638" s="1850" t="s">
        <v>913</v>
      </c>
    </row>
    <row customHeight="1" ht="11.25">
      <c r="A639" s="1850" t="s">
        <v>2253</v>
      </c>
      <c r="B639" s="1850" t="s">
        <v>16</v>
      </c>
      <c r="C639" s="1850" t="s">
        <v>3181</v>
      </c>
      <c r="D639" s="1850" t="s">
        <v>3182</v>
      </c>
      <c r="E639" s="1850" t="s">
        <v>3183</v>
      </c>
      <c r="F639" s="1850" t="s">
        <v>2284</v>
      </c>
      <c r="G639" s="1850" t="s">
        <v>28</v>
      </c>
      <c r="H639" s="1850" t="s">
        <v>28</v>
      </c>
      <c r="I639" s="1850" t="s">
        <v>913</v>
      </c>
    </row>
    <row customHeight="1" ht="11.25">
      <c r="A640" s="1850" t="s">
        <v>2253</v>
      </c>
      <c r="B640" s="1850" t="s">
        <v>16</v>
      </c>
      <c r="C640" s="1850" t="s">
        <v>3184</v>
      </c>
      <c r="D640" s="1850" t="s">
        <v>3185</v>
      </c>
      <c r="E640" s="1850" t="s">
        <v>3186</v>
      </c>
      <c r="F640" s="1850" t="s">
        <v>2315</v>
      </c>
      <c r="G640" s="1850" t="s">
        <v>28</v>
      </c>
      <c r="H640" s="1850" t="s">
        <v>28</v>
      </c>
      <c r="I640" s="1850" t="s">
        <v>913</v>
      </c>
    </row>
    <row customHeight="1" ht="11.25">
      <c r="A641" s="1850" t="s">
        <v>2253</v>
      </c>
      <c r="B641" s="1850" t="s">
        <v>16</v>
      </c>
      <c r="C641" s="1850" t="s">
        <v>3187</v>
      </c>
      <c r="D641" s="1850" t="s">
        <v>3188</v>
      </c>
      <c r="E641" s="1850" t="s">
        <v>3186</v>
      </c>
      <c r="F641" s="1850" t="s">
        <v>3189</v>
      </c>
      <c r="G641" s="1850" t="s">
        <v>28</v>
      </c>
      <c r="H641" s="1850" t="s">
        <v>28</v>
      </c>
      <c r="I641" s="1850" t="s">
        <v>913</v>
      </c>
    </row>
    <row customHeight="1" ht="11.25">
      <c r="A642" s="1850" t="s">
        <v>2253</v>
      </c>
      <c r="B642" s="1850" t="s">
        <v>16</v>
      </c>
      <c r="C642" s="1850" t="s">
        <v>2561</v>
      </c>
      <c r="D642" s="1850" t="s">
        <v>2562</v>
      </c>
      <c r="E642" s="1850" t="s">
        <v>2563</v>
      </c>
      <c r="F642" s="1850" t="s">
        <v>2284</v>
      </c>
      <c r="G642" s="1850" t="s">
        <v>28</v>
      </c>
      <c r="H642" s="1850" t="s">
        <v>28</v>
      </c>
      <c r="I642" s="1850" t="s">
        <v>913</v>
      </c>
    </row>
    <row customHeight="1" ht="11.25">
      <c r="A643" s="1850" t="s">
        <v>2253</v>
      </c>
      <c r="B643" s="1850" t="s">
        <v>16</v>
      </c>
      <c r="C643" s="1850" t="s">
        <v>3444</v>
      </c>
      <c r="D643" s="1850" t="s">
        <v>3445</v>
      </c>
      <c r="E643" s="1850" t="s">
        <v>3446</v>
      </c>
      <c r="F643" s="1850" t="s">
        <v>2276</v>
      </c>
      <c r="G643" s="1850" t="s">
        <v>3447</v>
      </c>
      <c r="H643" s="1850" t="s">
        <v>28</v>
      </c>
      <c r="I643" s="1850" t="s">
        <v>913</v>
      </c>
    </row>
    <row customHeight="1" ht="11.25">
      <c r="A644" s="1850" t="s">
        <v>2253</v>
      </c>
      <c r="B644" s="1850" t="s">
        <v>16</v>
      </c>
      <c r="C644" s="1850" t="s">
        <v>3196</v>
      </c>
      <c r="D644" s="1850" t="s">
        <v>3197</v>
      </c>
      <c r="E644" s="1850" t="s">
        <v>3198</v>
      </c>
      <c r="F644" s="1850" t="s">
        <v>2272</v>
      </c>
      <c r="G644" s="1850" t="s">
        <v>28</v>
      </c>
      <c r="H644" s="1850" t="s">
        <v>28</v>
      </c>
      <c r="I644" s="1850" t="s">
        <v>913</v>
      </c>
    </row>
    <row customHeight="1" ht="11.25">
      <c r="A645" s="1850" t="s">
        <v>2253</v>
      </c>
      <c r="B645" s="1850" t="s">
        <v>16</v>
      </c>
      <c r="C645" s="1850" t="s">
        <v>2583</v>
      </c>
      <c r="D645" s="1850" t="s">
        <v>2584</v>
      </c>
      <c r="E645" s="1850" t="s">
        <v>2585</v>
      </c>
      <c r="F645" s="1850" t="s">
        <v>2315</v>
      </c>
      <c r="G645" s="1850" t="s">
        <v>28</v>
      </c>
      <c r="H645" s="1850" t="s">
        <v>28</v>
      </c>
      <c r="I645" s="1850" t="s">
        <v>913</v>
      </c>
    </row>
    <row customHeight="1" ht="11.25">
      <c r="A646" s="1850" t="s">
        <v>2253</v>
      </c>
      <c r="B646" s="1850" t="s">
        <v>16</v>
      </c>
      <c r="C646" s="1850" t="s">
        <v>2586</v>
      </c>
      <c r="D646" s="1850" t="s">
        <v>2587</v>
      </c>
      <c r="E646" s="1850" t="s">
        <v>2588</v>
      </c>
      <c r="F646" s="1850" t="s">
        <v>2359</v>
      </c>
      <c r="G646" s="1850" t="s">
        <v>28</v>
      </c>
      <c r="H646" s="1850" t="s">
        <v>28</v>
      </c>
      <c r="I646" s="1850" t="s">
        <v>913</v>
      </c>
    </row>
    <row customHeight="1" ht="11.25">
      <c r="A647" s="1850" t="s">
        <v>2253</v>
      </c>
      <c r="B647" s="1850" t="s">
        <v>16</v>
      </c>
      <c r="C647" s="1850" t="s">
        <v>2597</v>
      </c>
      <c r="D647" s="1850" t="s">
        <v>2598</v>
      </c>
      <c r="E647" s="1850" t="s">
        <v>2599</v>
      </c>
      <c r="F647" s="1850" t="s">
        <v>2600</v>
      </c>
      <c r="G647" s="1850" t="s">
        <v>28</v>
      </c>
      <c r="H647" s="1850" t="s">
        <v>28</v>
      </c>
      <c r="I647" s="1850" t="s">
        <v>913</v>
      </c>
    </row>
    <row customHeight="1" ht="11.25">
      <c r="A648" s="1850" t="s">
        <v>2253</v>
      </c>
      <c r="B648" s="1850" t="s">
        <v>16</v>
      </c>
      <c r="C648" s="1850" t="s">
        <v>2601</v>
      </c>
      <c r="D648" s="1850" t="s">
        <v>2602</v>
      </c>
      <c r="E648" s="1850" t="s">
        <v>2603</v>
      </c>
      <c r="F648" s="1850" t="s">
        <v>2413</v>
      </c>
      <c r="G648" s="1850" t="s">
        <v>28</v>
      </c>
      <c r="H648" s="1850" t="s">
        <v>28</v>
      </c>
      <c r="I648" s="1850" t="s">
        <v>913</v>
      </c>
    </row>
    <row customHeight="1" ht="11.25">
      <c r="A649" s="1850" t="s">
        <v>2253</v>
      </c>
      <c r="B649" s="1850" t="s">
        <v>16</v>
      </c>
      <c r="C649" s="1850" t="s">
        <v>3448</v>
      </c>
      <c r="D649" s="1850" t="s">
        <v>3449</v>
      </c>
      <c r="E649" s="1850" t="s">
        <v>3450</v>
      </c>
      <c r="F649" s="1850" t="s">
        <v>2359</v>
      </c>
      <c r="G649" s="1850" t="s">
        <v>28</v>
      </c>
      <c r="H649" s="1850" t="s">
        <v>28</v>
      </c>
      <c r="I649" s="1850" t="s">
        <v>913</v>
      </c>
    </row>
    <row customHeight="1" ht="11.25">
      <c r="A650" s="1850" t="s">
        <v>2253</v>
      </c>
      <c r="B650" s="1850" t="s">
        <v>16</v>
      </c>
      <c r="C650" s="1850" t="s">
        <v>3205</v>
      </c>
      <c r="D650" s="1850" t="s">
        <v>3206</v>
      </c>
      <c r="E650" s="1850" t="s">
        <v>3207</v>
      </c>
      <c r="F650" s="1850" t="s">
        <v>2284</v>
      </c>
      <c r="G650" s="1850" t="s">
        <v>28</v>
      </c>
      <c r="H650" s="1850" t="s">
        <v>28</v>
      </c>
      <c r="I650" s="1850" t="s">
        <v>913</v>
      </c>
    </row>
    <row customHeight="1" ht="11.25">
      <c r="A651" s="1850" t="s">
        <v>2253</v>
      </c>
      <c r="B651" s="1850" t="s">
        <v>16</v>
      </c>
      <c r="C651" s="1850" t="s">
        <v>2613</v>
      </c>
      <c r="D651" s="1850" t="s">
        <v>2614</v>
      </c>
      <c r="E651" s="1850" t="s">
        <v>2615</v>
      </c>
      <c r="F651" s="1850" t="s">
        <v>2276</v>
      </c>
      <c r="G651" s="1850" t="s">
        <v>28</v>
      </c>
      <c r="H651" s="1850" t="s">
        <v>28</v>
      </c>
      <c r="I651" s="1850" t="s">
        <v>913</v>
      </c>
    </row>
    <row customHeight="1" ht="11.25">
      <c r="A652" s="1850" t="s">
        <v>2253</v>
      </c>
      <c r="B652" s="1850" t="s">
        <v>16</v>
      </c>
      <c r="C652" s="1850" t="s">
        <v>3451</v>
      </c>
      <c r="D652" s="1850" t="s">
        <v>3452</v>
      </c>
      <c r="E652" s="1850" t="s">
        <v>3453</v>
      </c>
      <c r="F652" s="1850" t="s">
        <v>2315</v>
      </c>
      <c r="G652" s="1850" t="s">
        <v>3454</v>
      </c>
      <c r="H652" s="1850" t="s">
        <v>28</v>
      </c>
      <c r="I652" s="1850" t="s">
        <v>913</v>
      </c>
    </row>
    <row customHeight="1" ht="11.25">
      <c r="A653" s="1850" t="s">
        <v>2253</v>
      </c>
      <c r="B653" s="1850" t="s">
        <v>16</v>
      </c>
      <c r="C653" s="1850" t="s">
        <v>3222</v>
      </c>
      <c r="D653" s="1850" t="s">
        <v>3223</v>
      </c>
      <c r="E653" s="1850" t="s">
        <v>3224</v>
      </c>
      <c r="F653" s="1850" t="s">
        <v>2300</v>
      </c>
      <c r="G653" s="1850" t="s">
        <v>3225</v>
      </c>
      <c r="H653" s="1850" t="s">
        <v>28</v>
      </c>
      <c r="I653" s="1850" t="s">
        <v>913</v>
      </c>
    </row>
    <row customHeight="1" ht="11.25">
      <c r="A654" s="1850" t="s">
        <v>2253</v>
      </c>
      <c r="B654" s="1850" t="s">
        <v>16</v>
      </c>
      <c r="C654" s="1850" t="s">
        <v>3226</v>
      </c>
      <c r="D654" s="1850" t="s">
        <v>3227</v>
      </c>
      <c r="E654" s="1850" t="s">
        <v>3228</v>
      </c>
      <c r="F654" s="1850" t="s">
        <v>2359</v>
      </c>
      <c r="G654" s="1850" t="s">
        <v>28</v>
      </c>
      <c r="H654" s="1850" t="s">
        <v>28</v>
      </c>
      <c r="I654" s="1850" t="s">
        <v>913</v>
      </c>
    </row>
    <row customHeight="1" ht="11.25">
      <c r="A655" s="1850" t="s">
        <v>2253</v>
      </c>
      <c r="B655" s="1850" t="s">
        <v>16</v>
      </c>
      <c r="C655" s="1850" t="s">
        <v>3229</v>
      </c>
      <c r="D655" s="1850" t="s">
        <v>3230</v>
      </c>
      <c r="E655" s="1850" t="s">
        <v>2786</v>
      </c>
      <c r="F655" s="1850" t="s">
        <v>2272</v>
      </c>
      <c r="G655" s="1850" t="s">
        <v>28</v>
      </c>
      <c r="H655" s="1850" t="s">
        <v>28</v>
      </c>
      <c r="I655" s="1850" t="s">
        <v>913</v>
      </c>
    </row>
    <row customHeight="1" ht="11.25">
      <c r="A656" s="1850" t="s">
        <v>2253</v>
      </c>
      <c r="B656" s="1850" t="s">
        <v>16</v>
      </c>
      <c r="C656" s="1850" t="s">
        <v>2670</v>
      </c>
      <c r="D656" s="1850" t="s">
        <v>2671</v>
      </c>
      <c r="E656" s="1850" t="s">
        <v>2672</v>
      </c>
      <c r="F656" s="1850" t="s">
        <v>2284</v>
      </c>
      <c r="G656" s="1850" t="s">
        <v>28</v>
      </c>
      <c r="H656" s="1850" t="s">
        <v>28</v>
      </c>
      <c r="I656" s="1850" t="s">
        <v>913</v>
      </c>
    </row>
    <row customHeight="1" ht="11.25">
      <c r="A657" s="1850" t="s">
        <v>2253</v>
      </c>
      <c r="B657" s="1850" t="s">
        <v>16</v>
      </c>
      <c r="C657" s="1850" t="s">
        <v>3231</v>
      </c>
      <c r="D657" s="1850" t="s">
        <v>3232</v>
      </c>
      <c r="E657" s="1850" t="s">
        <v>3233</v>
      </c>
      <c r="F657" s="1850" t="s">
        <v>2280</v>
      </c>
      <c r="G657" s="1850" t="s">
        <v>28</v>
      </c>
      <c r="H657" s="1850" t="s">
        <v>28</v>
      </c>
      <c r="I657" s="1850" t="s">
        <v>913</v>
      </c>
    </row>
    <row customHeight="1" ht="11.25">
      <c r="A658" s="1850" t="s">
        <v>2253</v>
      </c>
      <c r="B658" s="1850" t="s">
        <v>16</v>
      </c>
      <c r="C658" s="1850" t="s">
        <v>3237</v>
      </c>
      <c r="D658" s="1850" t="s">
        <v>3238</v>
      </c>
      <c r="E658" s="1850" t="s">
        <v>3239</v>
      </c>
      <c r="F658" s="1850" t="s">
        <v>2284</v>
      </c>
      <c r="G658" s="1850" t="s">
        <v>28</v>
      </c>
      <c r="H658" s="1850" t="s">
        <v>28</v>
      </c>
      <c r="I658" s="1850" t="s">
        <v>913</v>
      </c>
    </row>
    <row customHeight="1" ht="11.25">
      <c r="A659" s="1850" t="s">
        <v>2253</v>
      </c>
      <c r="B659" s="1850" t="s">
        <v>16</v>
      </c>
      <c r="C659" s="1850" t="s">
        <v>3243</v>
      </c>
      <c r="D659" s="1850" t="s">
        <v>3244</v>
      </c>
      <c r="E659" s="1850" t="s">
        <v>3245</v>
      </c>
      <c r="F659" s="1850" t="s">
        <v>2284</v>
      </c>
      <c r="G659" s="1850" t="s">
        <v>28</v>
      </c>
      <c r="H659" s="1850" t="s">
        <v>28</v>
      </c>
      <c r="I659" s="1850" t="s">
        <v>913</v>
      </c>
    </row>
    <row customHeight="1" ht="11.25">
      <c r="A660" s="1850" t="s">
        <v>2253</v>
      </c>
      <c r="B660" s="1850" t="s">
        <v>16</v>
      </c>
      <c r="C660" s="1850" t="s">
        <v>2702</v>
      </c>
      <c r="D660" s="1850" t="s">
        <v>2703</v>
      </c>
      <c r="E660" s="1850" t="s">
        <v>2704</v>
      </c>
      <c r="F660" s="1850" t="s">
        <v>2446</v>
      </c>
      <c r="G660" s="1850" t="s">
        <v>28</v>
      </c>
      <c r="H660" s="1850" t="s">
        <v>28</v>
      </c>
      <c r="I660" s="1850" t="s">
        <v>913</v>
      </c>
    </row>
    <row customHeight="1" ht="11.25">
      <c r="A661" s="1850" t="s">
        <v>2253</v>
      </c>
      <c r="B661" s="1850" t="s">
        <v>16</v>
      </c>
      <c r="C661" s="1850" t="s">
        <v>2711</v>
      </c>
      <c r="D661" s="1850" t="s">
        <v>2712</v>
      </c>
      <c r="E661" s="1850" t="s">
        <v>2713</v>
      </c>
      <c r="F661" s="1850" t="s">
        <v>2359</v>
      </c>
      <c r="G661" s="1850" t="s">
        <v>28</v>
      </c>
      <c r="H661" s="1850" t="s">
        <v>28</v>
      </c>
      <c r="I661" s="1850" t="s">
        <v>913</v>
      </c>
    </row>
    <row customHeight="1" ht="11.25">
      <c r="A662" s="1850" t="s">
        <v>2253</v>
      </c>
      <c r="B662" s="1850" t="s">
        <v>16</v>
      </c>
      <c r="C662" s="1850" t="s">
        <v>3252</v>
      </c>
      <c r="D662" s="1850" t="s">
        <v>3253</v>
      </c>
      <c r="E662" s="1850" t="s">
        <v>3254</v>
      </c>
      <c r="F662" s="1850" t="s">
        <v>2315</v>
      </c>
      <c r="G662" s="1850" t="s">
        <v>28</v>
      </c>
      <c r="H662" s="1850" t="s">
        <v>28</v>
      </c>
      <c r="I662" s="1850" t="s">
        <v>913</v>
      </c>
    </row>
    <row customHeight="1" ht="11.25">
      <c r="A663" s="1850" t="s">
        <v>2253</v>
      </c>
      <c r="B663" s="1850" t="s">
        <v>16</v>
      </c>
      <c r="C663" s="1850" t="s">
        <v>2717</v>
      </c>
      <c r="D663" s="1850" t="s">
        <v>2718</v>
      </c>
      <c r="E663" s="1850" t="s">
        <v>2719</v>
      </c>
      <c r="F663" s="1850" t="s">
        <v>2257</v>
      </c>
      <c r="G663" s="1850" t="s">
        <v>28</v>
      </c>
      <c r="H663" s="1850" t="s">
        <v>28</v>
      </c>
      <c r="I663" s="1850" t="s">
        <v>913</v>
      </c>
    </row>
    <row customHeight="1" ht="11.25">
      <c r="A664" s="1850" t="s">
        <v>2253</v>
      </c>
      <c r="B664" s="1850" t="s">
        <v>16</v>
      </c>
      <c r="C664" s="1850" t="s">
        <v>2726</v>
      </c>
      <c r="D664" s="1850" t="s">
        <v>2727</v>
      </c>
      <c r="E664" s="1850" t="s">
        <v>2728</v>
      </c>
      <c r="F664" s="1850" t="s">
        <v>2359</v>
      </c>
      <c r="G664" s="1850" t="s">
        <v>28</v>
      </c>
      <c r="H664" s="1850" t="s">
        <v>28</v>
      </c>
      <c r="I664" s="1850" t="s">
        <v>913</v>
      </c>
    </row>
    <row customHeight="1" ht="11.25">
      <c r="A665" s="1850" t="s">
        <v>2253</v>
      </c>
      <c r="B665" s="1850" t="s">
        <v>16</v>
      </c>
      <c r="C665" s="1850" t="s">
        <v>2742</v>
      </c>
      <c r="D665" s="1850" t="s">
        <v>2743</v>
      </c>
      <c r="E665" s="1850" t="s">
        <v>2744</v>
      </c>
      <c r="F665" s="1850" t="s">
        <v>2272</v>
      </c>
      <c r="G665" s="1850" t="s">
        <v>28</v>
      </c>
      <c r="H665" s="1850" t="s">
        <v>28</v>
      </c>
      <c r="I665" s="1850" t="s">
        <v>913</v>
      </c>
    </row>
    <row customHeight="1" ht="11.25">
      <c r="A666" s="1850" t="s">
        <v>2253</v>
      </c>
      <c r="B666" s="1850" t="s">
        <v>16</v>
      </c>
      <c r="C666" s="1850" t="s">
        <v>2753</v>
      </c>
      <c r="D666" s="1850" t="s">
        <v>2754</v>
      </c>
      <c r="E666" s="1850" t="s">
        <v>2755</v>
      </c>
      <c r="F666" s="1850" t="s">
        <v>2300</v>
      </c>
      <c r="G666" s="1850" t="s">
        <v>28</v>
      </c>
      <c r="H666" s="1850" t="s">
        <v>28</v>
      </c>
      <c r="I666" s="1850" t="s">
        <v>913</v>
      </c>
    </row>
    <row customHeight="1" ht="11.25">
      <c r="A667" s="1850" t="s">
        <v>2253</v>
      </c>
      <c r="B667" s="1850" t="s">
        <v>16</v>
      </c>
      <c r="C667" s="1850" t="s">
        <v>2756</v>
      </c>
      <c r="D667" s="1850" t="s">
        <v>2757</v>
      </c>
      <c r="E667" s="1850" t="s">
        <v>2758</v>
      </c>
      <c r="F667" s="1850" t="s">
        <v>2413</v>
      </c>
      <c r="G667" s="1850" t="s">
        <v>28</v>
      </c>
      <c r="H667" s="1850" t="s">
        <v>28</v>
      </c>
      <c r="I667" s="1850" t="s">
        <v>913</v>
      </c>
    </row>
    <row customHeight="1" ht="11.25">
      <c r="A668" s="1850" t="s">
        <v>2253</v>
      </c>
      <c r="B668" s="1850" t="s">
        <v>16</v>
      </c>
      <c r="C668" s="1850" t="s">
        <v>2771</v>
      </c>
      <c r="D668" s="1850" t="s">
        <v>2772</v>
      </c>
      <c r="E668" s="1850" t="s">
        <v>2773</v>
      </c>
      <c r="F668" s="1850" t="s">
        <v>2315</v>
      </c>
      <c r="G668" s="1850" t="s">
        <v>28</v>
      </c>
      <c r="H668" s="1850" t="s">
        <v>28</v>
      </c>
      <c r="I668" s="1850" t="s">
        <v>913</v>
      </c>
    </row>
    <row customHeight="1" ht="11.25">
      <c r="A669" s="1850" t="s">
        <v>2253</v>
      </c>
      <c r="B669" s="1850" t="s">
        <v>16</v>
      </c>
      <c r="C669" s="1850" t="s">
        <v>2774</v>
      </c>
      <c r="D669" s="1850" t="s">
        <v>2775</v>
      </c>
      <c r="E669" s="1850" t="s">
        <v>2776</v>
      </c>
      <c r="F669" s="1850" t="s">
        <v>2446</v>
      </c>
      <c r="G669" s="1850" t="s">
        <v>28</v>
      </c>
      <c r="H669" s="1850" t="s">
        <v>28</v>
      </c>
      <c r="I669" s="1850" t="s">
        <v>913</v>
      </c>
    </row>
    <row customHeight="1" ht="11.25">
      <c r="A670" s="1850" t="s">
        <v>2253</v>
      </c>
      <c r="B670" s="1850" t="s">
        <v>16</v>
      </c>
      <c r="C670" s="1850" t="s">
        <v>3274</v>
      </c>
      <c r="D670" s="1850" t="s">
        <v>3275</v>
      </c>
      <c r="E670" s="1850" t="s">
        <v>3276</v>
      </c>
      <c r="F670" s="1850" t="s">
        <v>2300</v>
      </c>
      <c r="G670" s="1850" t="s">
        <v>28</v>
      </c>
      <c r="H670" s="1850" t="s">
        <v>28</v>
      </c>
      <c r="I670" s="1850" t="s">
        <v>913</v>
      </c>
    </row>
    <row customHeight="1" ht="11.25">
      <c r="A671" s="1850" t="s">
        <v>2253</v>
      </c>
      <c r="B671" s="1850" t="s">
        <v>16</v>
      </c>
      <c r="C671" s="1850" t="s">
        <v>2797</v>
      </c>
      <c r="D671" s="1850" t="s">
        <v>2798</v>
      </c>
      <c r="E671" s="1850" t="s">
        <v>2799</v>
      </c>
      <c r="F671" s="1850" t="s">
        <v>2446</v>
      </c>
      <c r="G671" s="1850" t="s">
        <v>28</v>
      </c>
      <c r="H671" s="1850" t="s">
        <v>28</v>
      </c>
      <c r="I671" s="1850" t="s">
        <v>913</v>
      </c>
    </row>
    <row customHeight="1" ht="11.25">
      <c r="A672" s="1850" t="s">
        <v>2253</v>
      </c>
      <c r="B672" s="1850" t="s">
        <v>16</v>
      </c>
      <c r="C672" s="1850" t="s">
        <v>2807</v>
      </c>
      <c r="D672" s="1850" t="s">
        <v>2808</v>
      </c>
      <c r="E672" s="1850" t="s">
        <v>2809</v>
      </c>
      <c r="F672" s="1850" t="s">
        <v>2446</v>
      </c>
      <c r="G672" s="1850" t="s">
        <v>28</v>
      </c>
      <c r="H672" s="1850" t="s">
        <v>28</v>
      </c>
      <c r="I672" s="1850" t="s">
        <v>913</v>
      </c>
    </row>
    <row customHeight="1" ht="11.25">
      <c r="A673" s="1850" t="s">
        <v>2253</v>
      </c>
      <c r="B673" s="1850" t="s">
        <v>16</v>
      </c>
      <c r="C673" s="1850" t="s">
        <v>2822</v>
      </c>
      <c r="D673" s="1850" t="s">
        <v>2823</v>
      </c>
      <c r="E673" s="1850" t="s">
        <v>2824</v>
      </c>
      <c r="F673" s="1850" t="s">
        <v>2446</v>
      </c>
      <c r="G673" s="1850" t="s">
        <v>28</v>
      </c>
      <c r="H673" s="1850" t="s">
        <v>28</v>
      </c>
      <c r="I673" s="1850" t="s">
        <v>913</v>
      </c>
    </row>
    <row customHeight="1" ht="11.25">
      <c r="A674" s="1850" t="s">
        <v>2253</v>
      </c>
      <c r="B674" s="1850" t="s">
        <v>16</v>
      </c>
      <c r="C674" s="1850" t="s">
        <v>3283</v>
      </c>
      <c r="D674" s="1850" t="s">
        <v>3284</v>
      </c>
      <c r="E674" s="1850" t="s">
        <v>3285</v>
      </c>
      <c r="F674" s="1850" t="s">
        <v>2300</v>
      </c>
      <c r="G674" s="1850" t="s">
        <v>28</v>
      </c>
      <c r="H674" s="1850" t="s">
        <v>28</v>
      </c>
      <c r="I674" s="1850" t="s">
        <v>913</v>
      </c>
    </row>
    <row customHeight="1" ht="11.25">
      <c r="A675" s="1850" t="s">
        <v>2253</v>
      </c>
      <c r="B675" s="1850" t="s">
        <v>16</v>
      </c>
      <c r="C675" s="1850" t="s">
        <v>2850</v>
      </c>
      <c r="D675" s="1850" t="s">
        <v>2851</v>
      </c>
      <c r="E675" s="1850" t="s">
        <v>2852</v>
      </c>
      <c r="F675" s="1850" t="s">
        <v>2276</v>
      </c>
      <c r="G675" s="1850" t="s">
        <v>28</v>
      </c>
      <c r="H675" s="1850" t="s">
        <v>28</v>
      </c>
      <c r="I675" s="1850" t="s">
        <v>913</v>
      </c>
    </row>
    <row customHeight="1" ht="11.25">
      <c r="A676" s="1850" t="s">
        <v>2253</v>
      </c>
      <c r="B676" s="1850" t="s">
        <v>16</v>
      </c>
      <c r="C676" s="1850" t="s">
        <v>2853</v>
      </c>
      <c r="D676" s="1850" t="s">
        <v>2854</v>
      </c>
      <c r="E676" s="1850" t="s">
        <v>2855</v>
      </c>
      <c r="F676" s="1850" t="s">
        <v>2413</v>
      </c>
      <c r="G676" s="1850" t="s">
        <v>28</v>
      </c>
      <c r="H676" s="1850" t="s">
        <v>28</v>
      </c>
      <c r="I676" s="1850" t="s">
        <v>913</v>
      </c>
    </row>
    <row customHeight="1" ht="11.25">
      <c r="A677" s="1850" t="s">
        <v>2253</v>
      </c>
      <c r="B677" s="1850" t="s">
        <v>16</v>
      </c>
      <c r="C677" s="1850" t="s">
        <v>2859</v>
      </c>
      <c r="D677" s="1850" t="s">
        <v>2860</v>
      </c>
      <c r="E677" s="1850" t="s">
        <v>2861</v>
      </c>
      <c r="F677" s="1850" t="s">
        <v>2315</v>
      </c>
      <c r="G677" s="1850" t="s">
        <v>28</v>
      </c>
      <c r="H677" s="1850" t="s">
        <v>28</v>
      </c>
      <c r="I677" s="1850" t="s">
        <v>913</v>
      </c>
    </row>
    <row customHeight="1" ht="11.25">
      <c r="A678" s="1850" t="s">
        <v>2253</v>
      </c>
      <c r="B678" s="1850" t="s">
        <v>16</v>
      </c>
      <c r="C678" s="1850" t="s">
        <v>2869</v>
      </c>
      <c r="D678" s="1850" t="s">
        <v>2870</v>
      </c>
      <c r="E678" s="1850" t="s">
        <v>2871</v>
      </c>
      <c r="F678" s="1850" t="s">
        <v>2276</v>
      </c>
      <c r="G678" s="1850" t="s">
        <v>28</v>
      </c>
      <c r="H678" s="1850" t="s">
        <v>28</v>
      </c>
      <c r="I678" s="1850" t="s">
        <v>913</v>
      </c>
    </row>
    <row customHeight="1" ht="11.25">
      <c r="A679" s="1850" t="s">
        <v>2253</v>
      </c>
      <c r="B679" s="1850" t="s">
        <v>16</v>
      </c>
      <c r="C679" s="1850" t="s">
        <v>3298</v>
      </c>
      <c r="D679" s="1850" t="s">
        <v>3299</v>
      </c>
      <c r="E679" s="1850" t="s">
        <v>3300</v>
      </c>
      <c r="F679" s="1850" t="s">
        <v>2284</v>
      </c>
      <c r="G679" s="1850" t="s">
        <v>28</v>
      </c>
      <c r="H679" s="1850" t="s">
        <v>28</v>
      </c>
      <c r="I679" s="1850" t="s">
        <v>913</v>
      </c>
    </row>
    <row customHeight="1" ht="11.25">
      <c r="A680" s="1850" t="s">
        <v>2253</v>
      </c>
      <c r="B680" s="1850" t="s">
        <v>16</v>
      </c>
      <c r="C680" s="1850" t="s">
        <v>2882</v>
      </c>
      <c r="D680" s="1850" t="s">
        <v>2883</v>
      </c>
      <c r="E680" s="1850" t="s">
        <v>2884</v>
      </c>
      <c r="F680" s="1850" t="s">
        <v>2359</v>
      </c>
      <c r="G680" s="1850" t="s">
        <v>28</v>
      </c>
      <c r="H680" s="1850" t="s">
        <v>28</v>
      </c>
      <c r="I680" s="1850" t="s">
        <v>913</v>
      </c>
    </row>
    <row customHeight="1" ht="11.25">
      <c r="A681" s="1850" t="s">
        <v>2253</v>
      </c>
      <c r="B681" s="1850" t="s">
        <v>16</v>
      </c>
      <c r="C681" s="1850" t="s">
        <v>3308</v>
      </c>
      <c r="D681" s="1850" t="s">
        <v>3309</v>
      </c>
      <c r="E681" s="1850" t="s">
        <v>3310</v>
      </c>
      <c r="F681" s="1850" t="s">
        <v>2284</v>
      </c>
      <c r="G681" s="1850" t="s">
        <v>28</v>
      </c>
      <c r="H681" s="1850" t="s">
        <v>28</v>
      </c>
      <c r="I681" s="1850" t="s">
        <v>913</v>
      </c>
    </row>
    <row customHeight="1" ht="11.25">
      <c r="A682" s="1850" t="s">
        <v>2253</v>
      </c>
      <c r="B682" s="1850" t="s">
        <v>16</v>
      </c>
      <c r="C682" s="1850" t="s">
        <v>2891</v>
      </c>
      <c r="D682" s="1850" t="s">
        <v>2892</v>
      </c>
      <c r="E682" s="1850" t="s">
        <v>2893</v>
      </c>
      <c r="F682" s="1850" t="s">
        <v>2284</v>
      </c>
      <c r="G682" s="1850" t="s">
        <v>28</v>
      </c>
      <c r="H682" s="1850" t="s">
        <v>28</v>
      </c>
      <c r="I682" s="1850" t="s">
        <v>913</v>
      </c>
    </row>
    <row customHeight="1" ht="11.25">
      <c r="A683" s="1850" t="s">
        <v>2253</v>
      </c>
      <c r="B683" s="1850" t="s">
        <v>16</v>
      </c>
      <c r="C683" s="1850" t="s">
        <v>2899</v>
      </c>
      <c r="D683" s="1850" t="s">
        <v>2895</v>
      </c>
      <c r="E683" s="1850" t="s">
        <v>2900</v>
      </c>
      <c r="F683" s="1850" t="s">
        <v>2315</v>
      </c>
      <c r="G683" s="1850" t="s">
        <v>28</v>
      </c>
      <c r="H683" s="1850" t="s">
        <v>28</v>
      </c>
      <c r="I683" s="1850" t="s">
        <v>913</v>
      </c>
    </row>
    <row customHeight="1" ht="11.25">
      <c r="A684" s="1850" t="s">
        <v>2253</v>
      </c>
      <c r="B684" s="1850" t="s">
        <v>16</v>
      </c>
      <c r="C684" s="1850" t="s">
        <v>2925</v>
      </c>
      <c r="D684" s="1850" t="s">
        <v>2926</v>
      </c>
      <c r="E684" s="1850" t="s">
        <v>2927</v>
      </c>
      <c r="F684" s="1850" t="s">
        <v>2276</v>
      </c>
      <c r="G684" s="1850" t="s">
        <v>28</v>
      </c>
      <c r="H684" s="1850" t="s">
        <v>28</v>
      </c>
      <c r="I684" s="1850" t="s">
        <v>913</v>
      </c>
    </row>
    <row customHeight="1" ht="11.25">
      <c r="A685" s="1850" t="s">
        <v>2253</v>
      </c>
      <c r="B685" s="1850" t="s">
        <v>16</v>
      </c>
      <c r="C685" s="1850" t="s">
        <v>3455</v>
      </c>
      <c r="D685" s="1850" t="s">
        <v>3456</v>
      </c>
      <c r="E685" s="1850" t="s">
        <v>3457</v>
      </c>
      <c r="F685" s="1850" t="s">
        <v>2315</v>
      </c>
      <c r="G685" s="1850" t="s">
        <v>28</v>
      </c>
      <c r="H685" s="1850" t="s">
        <v>28</v>
      </c>
      <c r="I685" s="1850" t="s">
        <v>913</v>
      </c>
    </row>
    <row customHeight="1" ht="11.25">
      <c r="A686" s="1850" t="s">
        <v>2253</v>
      </c>
      <c r="B686" s="1850" t="s">
        <v>16</v>
      </c>
      <c r="C686" s="1850" t="s">
        <v>2957</v>
      </c>
      <c r="D686" s="1850" t="s">
        <v>2958</v>
      </c>
      <c r="E686" s="1850" t="s">
        <v>2786</v>
      </c>
      <c r="F686" s="1850" t="s">
        <v>2485</v>
      </c>
      <c r="G686" s="1850" t="s">
        <v>28</v>
      </c>
      <c r="H686" s="1850" t="s">
        <v>28</v>
      </c>
      <c r="I686" s="1850" t="s">
        <v>913</v>
      </c>
    </row>
    <row customHeight="1" ht="11.25">
      <c r="A687" s="1850" t="s">
        <v>2253</v>
      </c>
      <c r="B687" s="1850" t="s">
        <v>16</v>
      </c>
      <c r="C687" s="1850" t="s">
        <v>2962</v>
      </c>
      <c r="D687" s="1850" t="s">
        <v>2963</v>
      </c>
      <c r="E687" s="1850" t="s">
        <v>2964</v>
      </c>
      <c r="F687" s="1850" t="s">
        <v>2272</v>
      </c>
      <c r="G687" s="1850" t="s">
        <v>28</v>
      </c>
      <c r="H687" s="1850" t="s">
        <v>28</v>
      </c>
      <c r="I687" s="1850" t="s">
        <v>913</v>
      </c>
    </row>
    <row customHeight="1" ht="11.25">
      <c r="A688" s="1850" t="s">
        <v>2253</v>
      </c>
      <c r="B688" s="1850" t="s">
        <v>16</v>
      </c>
      <c r="C688" s="1850" t="s">
        <v>2987</v>
      </c>
      <c r="D688" s="1850" t="s">
        <v>2988</v>
      </c>
      <c r="E688" s="1850" t="s">
        <v>2989</v>
      </c>
      <c r="F688" s="1850" t="s">
        <v>2284</v>
      </c>
      <c r="G688" s="1850" t="s">
        <v>28</v>
      </c>
      <c r="H688" s="1850" t="s">
        <v>28</v>
      </c>
      <c r="I688" s="1850" t="s">
        <v>913</v>
      </c>
    </row>
    <row customHeight="1" ht="11.25">
      <c r="A689" s="1850" t="s">
        <v>2253</v>
      </c>
      <c r="B689" s="1850" t="s">
        <v>16</v>
      </c>
      <c r="C689" s="1850" t="s">
        <v>3311</v>
      </c>
      <c r="D689" s="1850" t="s">
        <v>3312</v>
      </c>
      <c r="E689" s="1850" t="s">
        <v>3313</v>
      </c>
      <c r="F689" s="1850" t="s">
        <v>2257</v>
      </c>
      <c r="G689" s="1850" t="s">
        <v>28</v>
      </c>
      <c r="H689" s="1850" t="s">
        <v>28</v>
      </c>
      <c r="I689" s="1850" t="s">
        <v>913</v>
      </c>
    </row>
    <row customHeight="1" ht="11.25">
      <c r="A690" s="1850" t="s">
        <v>2253</v>
      </c>
      <c r="B690" s="1850" t="s">
        <v>16</v>
      </c>
      <c r="C690" s="1850" t="s">
        <v>3314</v>
      </c>
      <c r="D690" s="1850" t="s">
        <v>3315</v>
      </c>
      <c r="E690" s="1850" t="s">
        <v>3316</v>
      </c>
      <c r="F690" s="1850" t="s">
        <v>3175</v>
      </c>
      <c r="G690" s="1850" t="s">
        <v>28</v>
      </c>
      <c r="H690" s="1850" t="s">
        <v>28</v>
      </c>
      <c r="I690" s="1850" t="s">
        <v>913</v>
      </c>
    </row>
    <row customHeight="1" ht="11.25">
      <c r="A691" s="1850" t="s">
        <v>2253</v>
      </c>
      <c r="B691" s="1850" t="s">
        <v>16</v>
      </c>
      <c r="C691" s="1850" t="s">
        <v>2997</v>
      </c>
      <c r="D691" s="1850" t="s">
        <v>2998</v>
      </c>
      <c r="E691" s="1850" t="s">
        <v>2999</v>
      </c>
      <c r="F691" s="1850" t="s">
        <v>2446</v>
      </c>
      <c r="G691" s="1850" t="s">
        <v>28</v>
      </c>
      <c r="H691" s="1850" t="s">
        <v>28</v>
      </c>
      <c r="I691" s="1850" t="s">
        <v>913</v>
      </c>
    </row>
    <row customHeight="1" ht="11.25">
      <c r="A692" s="1850" t="s">
        <v>2253</v>
      </c>
      <c r="B692" s="1850" t="s">
        <v>16</v>
      </c>
      <c r="C692" s="1850" t="s">
        <v>3000</v>
      </c>
      <c r="D692" s="1850" t="s">
        <v>3001</v>
      </c>
      <c r="E692" s="1850" t="s">
        <v>3002</v>
      </c>
      <c r="F692" s="1850" t="s">
        <v>2257</v>
      </c>
      <c r="G692" s="1850" t="s">
        <v>28</v>
      </c>
      <c r="H692" s="1850" t="s">
        <v>28</v>
      </c>
      <c r="I692" s="1850" t="s">
        <v>913</v>
      </c>
    </row>
    <row customHeight="1" ht="11.25">
      <c r="A693" s="1850" t="s">
        <v>2253</v>
      </c>
      <c r="B693" s="1850" t="s">
        <v>16</v>
      </c>
      <c r="C693" s="1850" t="s">
        <v>3028</v>
      </c>
      <c r="D693" s="1850" t="s">
        <v>3029</v>
      </c>
      <c r="E693" s="1850" t="s">
        <v>3030</v>
      </c>
      <c r="F693" s="1850" t="s">
        <v>3031</v>
      </c>
      <c r="G693" s="1850" t="s">
        <v>28</v>
      </c>
      <c r="H693" s="1850" t="s">
        <v>28</v>
      </c>
      <c r="I693" s="1850" t="s">
        <v>913</v>
      </c>
    </row>
    <row customHeight="1" ht="11.25">
      <c r="A694" s="1850" t="s">
        <v>2253</v>
      </c>
      <c r="B694" s="1850" t="s">
        <v>16</v>
      </c>
      <c r="C694" s="1850" t="s">
        <v>3032</v>
      </c>
      <c r="D694" s="1850" t="s">
        <v>3033</v>
      </c>
      <c r="E694" s="1850" t="s">
        <v>3034</v>
      </c>
      <c r="F694" s="1850" t="s">
        <v>3035</v>
      </c>
      <c r="G694" s="1850" t="s">
        <v>28</v>
      </c>
      <c r="H694" s="1850" t="s">
        <v>28</v>
      </c>
      <c r="I694" s="1850" t="s">
        <v>913</v>
      </c>
    </row>
    <row customHeight="1" ht="11.25">
      <c r="A695" s="1850" t="s">
        <v>2253</v>
      </c>
      <c r="B695" s="1850" t="s">
        <v>16</v>
      </c>
      <c r="C695" s="1850" t="s">
        <v>3039</v>
      </c>
      <c r="D695" s="1850" t="s">
        <v>3040</v>
      </c>
      <c r="E695" s="1850" t="s">
        <v>3041</v>
      </c>
      <c r="F695" s="1850" t="s">
        <v>3042</v>
      </c>
      <c r="G695" s="1850" t="s">
        <v>28</v>
      </c>
      <c r="H695" s="1850" t="s">
        <v>28</v>
      </c>
      <c r="I695" s="1850" t="s">
        <v>913</v>
      </c>
    </row>
    <row customHeight="1" ht="11.25">
      <c r="A696" s="1850" t="s">
        <v>2253</v>
      </c>
      <c r="B696" s="1850" t="s">
        <v>16</v>
      </c>
      <c r="C696" s="1850" t="s">
        <v>3458</v>
      </c>
      <c r="D696" s="1850" t="s">
        <v>3459</v>
      </c>
      <c r="E696" s="1850" t="s">
        <v>3460</v>
      </c>
      <c r="F696" s="1850" t="s">
        <v>2284</v>
      </c>
      <c r="G696" s="1850" t="s">
        <v>3461</v>
      </c>
      <c r="H696" s="1850" t="s">
        <v>28</v>
      </c>
      <c r="I696" s="1850" t="s">
        <v>913</v>
      </c>
    </row>
    <row customHeight="1" ht="11.25">
      <c r="A697" s="1850" t="s">
        <v>2253</v>
      </c>
      <c r="B697" s="1850" t="s">
        <v>16</v>
      </c>
      <c r="C697" s="1850" t="s">
        <v>3462</v>
      </c>
      <c r="D697" s="1850" t="s">
        <v>3463</v>
      </c>
      <c r="E697" s="1850" t="s">
        <v>3464</v>
      </c>
      <c r="F697" s="1850" t="s">
        <v>2413</v>
      </c>
      <c r="G697" s="1850" t="s">
        <v>3465</v>
      </c>
      <c r="H697" s="1850" t="s">
        <v>28</v>
      </c>
      <c r="I697" s="1850" t="s">
        <v>913</v>
      </c>
    </row>
    <row customHeight="1" ht="11.25">
      <c r="A698" s="1850" t="s">
        <v>2253</v>
      </c>
      <c r="B698" s="1850" t="s">
        <v>16</v>
      </c>
      <c r="C698" s="1850" t="s">
        <v>3060</v>
      </c>
      <c r="D698" s="1850" t="s">
        <v>3061</v>
      </c>
      <c r="E698" s="1850" t="s">
        <v>3034</v>
      </c>
      <c r="F698" s="1850" t="s">
        <v>3062</v>
      </c>
      <c r="G698" s="1850" t="s">
        <v>28</v>
      </c>
      <c r="H698" s="1850" t="s">
        <v>28</v>
      </c>
      <c r="I698" s="1850" t="s">
        <v>913</v>
      </c>
    </row>
    <row customHeight="1" ht="11.25">
      <c r="A699" s="1850" t="s">
        <v>2253</v>
      </c>
      <c r="B699" s="1850" t="s">
        <v>16</v>
      </c>
      <c r="C699" s="1850" t="s">
        <v>3063</v>
      </c>
      <c r="D699" s="1850" t="s">
        <v>3064</v>
      </c>
      <c r="E699" s="1850" t="s">
        <v>3058</v>
      </c>
      <c r="F699" s="1850" t="s">
        <v>3065</v>
      </c>
      <c r="G699" s="1850" t="s">
        <v>28</v>
      </c>
      <c r="H699" s="1850" t="s">
        <v>28</v>
      </c>
      <c r="I699" s="1850" t="s">
        <v>913</v>
      </c>
    </row>
    <row customHeight="1" ht="11.25">
      <c r="A700" s="1850" t="s">
        <v>2253</v>
      </c>
      <c r="B700" s="1850" t="s">
        <v>16</v>
      </c>
      <c r="C700" s="1850" t="s">
        <v>28</v>
      </c>
      <c r="D700" s="1850" t="s">
        <v>2421</v>
      </c>
      <c r="E700" s="1850" t="s">
        <v>2422</v>
      </c>
      <c r="F700" s="1850" t="s">
        <v>2272</v>
      </c>
      <c r="G700" s="1850" t="s">
        <v>28</v>
      </c>
      <c r="H700" s="1850" t="s">
        <v>28</v>
      </c>
      <c r="I700" s="1850" t="s">
        <v>1627</v>
      </c>
    </row>
    <row customHeight="1" ht="11.25">
      <c r="A701" s="1850" t="s">
        <v>2253</v>
      </c>
      <c r="B701" s="1850" t="s">
        <v>16</v>
      </c>
      <c r="C701" s="1850" t="s">
        <v>2474</v>
      </c>
      <c r="D701" s="1850" t="s">
        <v>2475</v>
      </c>
      <c r="E701" s="1850" t="s">
        <v>2476</v>
      </c>
      <c r="F701" s="1850" t="s">
        <v>2300</v>
      </c>
      <c r="G701" s="1850" t="s">
        <v>28</v>
      </c>
      <c r="H701" s="1850" t="s">
        <v>28</v>
      </c>
      <c r="I701" s="1850" t="s">
        <v>1627</v>
      </c>
    </row>
    <row customHeight="1" ht="11.25">
      <c r="A702" s="1850" t="s">
        <v>2253</v>
      </c>
      <c r="B702" s="1850" t="s">
        <v>16</v>
      </c>
      <c r="C702" s="1850" t="s">
        <v>2540</v>
      </c>
      <c r="D702" s="1850" t="s">
        <v>2541</v>
      </c>
      <c r="E702" s="1850" t="s">
        <v>2542</v>
      </c>
      <c r="F702" s="1850" t="s">
        <v>2413</v>
      </c>
      <c r="G702" s="1850" t="s">
        <v>28</v>
      </c>
      <c r="H702" s="1850" t="s">
        <v>28</v>
      </c>
      <c r="I702" s="1850" t="s">
        <v>1627</v>
      </c>
    </row>
    <row customHeight="1" ht="11.25">
      <c r="A703" s="1850" t="s">
        <v>2253</v>
      </c>
      <c r="B703" s="1850" t="s">
        <v>16</v>
      </c>
      <c r="C703" s="1850" t="s">
        <v>3466</v>
      </c>
      <c r="D703" s="1850" t="s">
        <v>3467</v>
      </c>
      <c r="E703" s="1850" t="s">
        <v>3468</v>
      </c>
      <c r="F703" s="1850" t="s">
        <v>2284</v>
      </c>
      <c r="G703" s="1850" t="s">
        <v>28</v>
      </c>
      <c r="H703" s="1850" t="s">
        <v>28</v>
      </c>
      <c r="I703" s="1850" t="s">
        <v>1627</v>
      </c>
    </row>
    <row customHeight="1" ht="11.25">
      <c r="A704" s="1850" t="s">
        <v>2253</v>
      </c>
      <c r="B704" s="1850" t="s">
        <v>16</v>
      </c>
      <c r="C704" s="1850" t="s">
        <v>3469</v>
      </c>
      <c r="D704" s="1850" t="s">
        <v>3470</v>
      </c>
      <c r="E704" s="1850" t="s">
        <v>3471</v>
      </c>
      <c r="F704" s="1850" t="s">
        <v>2359</v>
      </c>
      <c r="G704" s="1850" t="s">
        <v>3472</v>
      </c>
      <c r="H704" s="1850" t="s">
        <v>28</v>
      </c>
      <c r="I704" s="1850" t="s">
        <v>1627</v>
      </c>
    </row>
    <row customHeight="1" ht="11.25">
      <c r="A705" s="1850" t="s">
        <v>2253</v>
      </c>
      <c r="B705" s="1850" t="s">
        <v>16</v>
      </c>
      <c r="C705" s="1850" t="s">
        <v>3473</v>
      </c>
      <c r="D705" s="1850" t="s">
        <v>3474</v>
      </c>
      <c r="E705" s="1850" t="s">
        <v>3475</v>
      </c>
      <c r="F705" s="1850" t="s">
        <v>2284</v>
      </c>
      <c r="G705" s="1850" t="s">
        <v>28</v>
      </c>
      <c r="H705" s="1850" t="s">
        <v>28</v>
      </c>
      <c r="I705" s="1850" t="s">
        <v>1627</v>
      </c>
    </row>
    <row customHeight="1" ht="11.25">
      <c r="A706" s="1850" t="s">
        <v>2253</v>
      </c>
      <c r="B706" s="1850" t="s">
        <v>16</v>
      </c>
      <c r="C706" s="1850" t="s">
        <v>3476</v>
      </c>
      <c r="D706" s="1850" t="s">
        <v>3477</v>
      </c>
      <c r="E706" s="1850" t="s">
        <v>3478</v>
      </c>
      <c r="F706" s="1850" t="s">
        <v>2257</v>
      </c>
      <c r="G706" s="1850" t="s">
        <v>3479</v>
      </c>
      <c r="H706" s="1850" t="s">
        <v>28</v>
      </c>
      <c r="I706" s="1850" t="s">
        <v>1627</v>
      </c>
    </row>
    <row customHeight="1" ht="11.25">
      <c r="A707" s="1850" t="s">
        <v>2253</v>
      </c>
      <c r="B707" s="1850" t="s">
        <v>16</v>
      </c>
      <c r="C707" s="1850" t="s">
        <v>3480</v>
      </c>
      <c r="D707" s="1850" t="s">
        <v>3481</v>
      </c>
      <c r="E707" s="1850" t="s">
        <v>3482</v>
      </c>
      <c r="F707" s="1850" t="s">
        <v>2446</v>
      </c>
      <c r="G707" s="1850" t="s">
        <v>3483</v>
      </c>
      <c r="H707" s="1850" t="s">
        <v>28</v>
      </c>
      <c r="I707" s="1850" t="s">
        <v>1627</v>
      </c>
    </row>
    <row customHeight="1" ht="11.25">
      <c r="A708" s="1850" t="s">
        <v>2253</v>
      </c>
      <c r="B708" s="1850" t="s">
        <v>16</v>
      </c>
      <c r="C708" s="1850" t="s">
        <v>3484</v>
      </c>
      <c r="D708" s="1850" t="s">
        <v>3485</v>
      </c>
      <c r="E708" s="1850" t="s">
        <v>3486</v>
      </c>
      <c r="F708" s="1850" t="s">
        <v>2272</v>
      </c>
      <c r="G708" s="1850" t="s">
        <v>28</v>
      </c>
      <c r="H708" s="1850" t="s">
        <v>28</v>
      </c>
      <c r="I708" s="1850" t="s">
        <v>1627</v>
      </c>
    </row>
    <row customHeight="1" ht="11.25">
      <c r="A709" s="1850" t="s">
        <v>2253</v>
      </c>
      <c r="B709" s="1850" t="s">
        <v>16</v>
      </c>
      <c r="C709" s="1850" t="s">
        <v>3487</v>
      </c>
      <c r="D709" s="1850" t="s">
        <v>3488</v>
      </c>
      <c r="E709" s="1850" t="s">
        <v>3489</v>
      </c>
      <c r="F709" s="1850" t="s">
        <v>2284</v>
      </c>
      <c r="G709" s="1850" t="s">
        <v>3490</v>
      </c>
      <c r="H709" s="1850" t="s">
        <v>28</v>
      </c>
      <c r="I709" s="1850" t="s">
        <v>1627</v>
      </c>
    </row>
    <row customHeight="1" ht="11.25">
      <c r="A710" s="1850" t="s">
        <v>2253</v>
      </c>
      <c r="B710" s="1850" t="s">
        <v>16</v>
      </c>
      <c r="C710" s="1850" t="s">
        <v>3491</v>
      </c>
      <c r="D710" s="1850" t="s">
        <v>3492</v>
      </c>
      <c r="E710" s="1850" t="s">
        <v>3493</v>
      </c>
      <c r="F710" s="1850" t="s">
        <v>2359</v>
      </c>
      <c r="G710" s="1850" t="s">
        <v>28</v>
      </c>
      <c r="H710" s="1850" t="s">
        <v>28</v>
      </c>
      <c r="I710" s="1850" t="s">
        <v>1627</v>
      </c>
    </row>
    <row customHeight="1" ht="11.25">
      <c r="A711" s="1850" t="s">
        <v>2253</v>
      </c>
      <c r="B711" s="1850" t="s">
        <v>16</v>
      </c>
      <c r="C711" s="1850" t="s">
        <v>3494</v>
      </c>
      <c r="D711" s="1850" t="s">
        <v>3495</v>
      </c>
      <c r="E711" s="1850" t="s">
        <v>3496</v>
      </c>
      <c r="F711" s="1850" t="s">
        <v>2315</v>
      </c>
      <c r="G711" s="1850" t="s">
        <v>28</v>
      </c>
      <c r="H711" s="1850" t="s">
        <v>28</v>
      </c>
      <c r="I711" s="1850" t="s">
        <v>1627</v>
      </c>
    </row>
    <row customHeight="1" ht="11.25">
      <c r="A712" s="1850" t="s">
        <v>2253</v>
      </c>
      <c r="B712" s="1850" t="s">
        <v>16</v>
      </c>
      <c r="C712" s="1850" t="s">
        <v>3497</v>
      </c>
      <c r="D712" s="1850" t="s">
        <v>3498</v>
      </c>
      <c r="E712" s="1850" t="s">
        <v>3499</v>
      </c>
      <c r="F712" s="1850" t="s">
        <v>2315</v>
      </c>
      <c r="G712" s="1850" t="s">
        <v>28</v>
      </c>
      <c r="H712" s="1850" t="s">
        <v>28</v>
      </c>
      <c r="I712" s="1850" t="s">
        <v>1627</v>
      </c>
    </row>
    <row customHeight="1" ht="11.25">
      <c r="A713" s="1850" t="s">
        <v>2253</v>
      </c>
      <c r="B713" s="1850" t="s">
        <v>16</v>
      </c>
      <c r="C713" s="1850" t="s">
        <v>3283</v>
      </c>
      <c r="D713" s="1850" t="s">
        <v>3284</v>
      </c>
      <c r="E713" s="1850" t="s">
        <v>3285</v>
      </c>
      <c r="F713" s="1850" t="s">
        <v>2300</v>
      </c>
      <c r="G713" s="1850" t="s">
        <v>28</v>
      </c>
      <c r="H713" s="1850" t="s">
        <v>28</v>
      </c>
      <c r="I713" s="1850" t="s">
        <v>1627</v>
      </c>
    </row>
    <row customHeight="1" ht="11.25">
      <c r="A714" s="1850" t="s">
        <v>2253</v>
      </c>
      <c r="B714" s="1850" t="s">
        <v>16</v>
      </c>
      <c r="C714" s="1850" t="s">
        <v>3500</v>
      </c>
      <c r="D714" s="1850" t="s">
        <v>3501</v>
      </c>
      <c r="E714" s="1850" t="s">
        <v>3502</v>
      </c>
      <c r="F714" s="1850" t="s">
        <v>2413</v>
      </c>
      <c r="G714" s="1850" t="s">
        <v>28</v>
      </c>
      <c r="H714" s="1850" t="s">
        <v>28</v>
      </c>
      <c r="I714" s="1850" t="s">
        <v>1627</v>
      </c>
    </row>
    <row customHeight="1" ht="11.25">
      <c r="A715" s="1850" t="s">
        <v>2253</v>
      </c>
      <c r="B715" s="1850" t="s">
        <v>16</v>
      </c>
      <c r="C715" s="1850" t="s">
        <v>3503</v>
      </c>
      <c r="D715" s="1850" t="s">
        <v>3504</v>
      </c>
      <c r="E715" s="1850" t="s">
        <v>3505</v>
      </c>
      <c r="F715" s="1850" t="s">
        <v>2315</v>
      </c>
      <c r="G715" s="1850" t="s">
        <v>3506</v>
      </c>
      <c r="H715" s="1850" t="s">
        <v>28</v>
      </c>
      <c r="I715" s="1850" t="s">
        <v>1627</v>
      </c>
    </row>
    <row customHeight="1" ht="11.25">
      <c r="A716" s="1850" t="s">
        <v>2253</v>
      </c>
      <c r="B716" s="1850" t="s">
        <v>16</v>
      </c>
      <c r="C716" s="1850" t="s">
        <v>3507</v>
      </c>
      <c r="D716" s="1850" t="s">
        <v>3508</v>
      </c>
      <c r="E716" s="1850" t="s">
        <v>3509</v>
      </c>
      <c r="F716" s="1850" t="s">
        <v>2284</v>
      </c>
      <c r="G716" s="1850" t="s">
        <v>28</v>
      </c>
      <c r="H716" s="1850" t="s">
        <v>28</v>
      </c>
      <c r="I716"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EB68A-7E8C-F417-868B-E426FC0FCD41}" mc:Ignorable="x14ac xr xr2 xr3">
  <sheetPr>
    <tabColor rgb="FFFFCC99"/>
  </sheetPr>
  <dimension ref="A1:G31"/>
  <sheetViews>
    <sheetView topLeftCell="A1" showGridLines="0" workbookViewId="0">
      <selection activeCell="A1" sqref="A1"/>
    </sheetView>
  </sheetViews>
  <sheetFormatPr customHeight="1" defaultRowHeight="11.25"/>
  <cols>
    <col min="1" max="1" style="1850" width="9.140625"/>
  </cols>
  <sheetData>
    <row customHeight="1" ht="11.25">
      <c r="A1" s="373" t="s">
        <v>3510</v>
      </c>
      <c r="B1" s="64" t="s">
        <v>3511</v>
      </c>
      <c r="C1" s="64" t="s">
        <v>3512</v>
      </c>
      <c r="D1" s="64" t="s">
        <v>3513</v>
      </c>
      <c r="E1" s="0" t="s">
        <v>3514</v>
      </c>
      <c r="F1" s="0" t="s">
        <v>3515</v>
      </c>
      <c r="G1" s="0" t="s">
        <v>3516</v>
      </c>
    </row>
    <row customHeight="1" ht="11.25">
      <c r="A2" s="373" t="s">
        <v>16</v>
      </c>
      <c r="B2" s="0" t="s">
        <v>3517</v>
      </c>
      <c r="C2" s="0" t="s">
        <v>3518</v>
      </c>
      <c r="D2" s="0" t="s">
        <v>3517</v>
      </c>
      <c r="E2" s="0" t="s">
        <v>3518</v>
      </c>
      <c r="F2" s="0" t="s">
        <v>3519</v>
      </c>
      <c r="G2" s="0" t="s">
        <v>109</v>
      </c>
    </row>
    <row customHeight="1" ht="11.25">
      <c r="A3" s="373" t="s">
        <v>16</v>
      </c>
      <c r="B3" s="0" t="s">
        <v>100</v>
      </c>
      <c r="C3" s="0" t="s">
        <v>101</v>
      </c>
      <c r="D3" s="0" t="s">
        <v>100</v>
      </c>
      <c r="E3" s="0" t="s">
        <v>101</v>
      </c>
      <c r="F3" s="0" t="s">
        <v>3519</v>
      </c>
      <c r="G3" s="0" t="s">
        <v>99</v>
      </c>
    </row>
    <row customHeight="1" ht="11.25">
      <c r="A4" s="373" t="s">
        <v>16</v>
      </c>
      <c r="B4" s="0" t="s">
        <v>3520</v>
      </c>
      <c r="C4" s="0" t="s">
        <v>3521</v>
      </c>
      <c r="D4" s="0" t="s">
        <v>3520</v>
      </c>
      <c r="E4" s="0" t="s">
        <v>3521</v>
      </c>
      <c r="F4" s="0" t="s">
        <v>3519</v>
      </c>
      <c r="G4" s="0" t="s">
        <v>90</v>
      </c>
    </row>
    <row customHeight="1" ht="11.25">
      <c r="A5" s="373" t="s">
        <v>16</v>
      </c>
      <c r="B5" s="0" t="s">
        <v>3522</v>
      </c>
      <c r="C5" s="0" t="s">
        <v>3523</v>
      </c>
      <c r="D5" s="0" t="s">
        <v>3522</v>
      </c>
      <c r="E5" s="0" t="s">
        <v>3523</v>
      </c>
      <c r="F5" s="0" t="s">
        <v>3519</v>
      </c>
      <c r="G5" s="0" t="s">
        <v>91</v>
      </c>
    </row>
    <row customHeight="1" ht="11.25">
      <c r="A6" s="373" t="s">
        <v>16</v>
      </c>
      <c r="B6" s="0" t="s">
        <v>3524</v>
      </c>
      <c r="C6" s="0" t="s">
        <v>3525</v>
      </c>
      <c r="D6" s="0" t="s">
        <v>3524</v>
      </c>
      <c r="E6" s="0" t="s">
        <v>3525</v>
      </c>
      <c r="F6" s="0" t="s">
        <v>3519</v>
      </c>
      <c r="G6" s="0" t="s">
        <v>110</v>
      </c>
    </row>
    <row customHeight="1" ht="11.25">
      <c r="A7" s="373" t="s">
        <v>16</v>
      </c>
      <c r="B7" s="0" t="s">
        <v>3526</v>
      </c>
      <c r="C7" s="0" t="s">
        <v>3527</v>
      </c>
      <c r="D7" s="0" t="s">
        <v>3526</v>
      </c>
      <c r="E7" s="0" t="s">
        <v>3527</v>
      </c>
      <c r="F7" s="0" t="s">
        <v>3528</v>
      </c>
      <c r="G7" s="0" t="s">
        <v>92</v>
      </c>
    </row>
    <row customHeight="1" ht="11.25">
      <c r="A8" s="373" t="s">
        <v>16</v>
      </c>
      <c r="B8" s="0" t="s">
        <v>3529</v>
      </c>
      <c r="C8" s="0" t="s">
        <v>3530</v>
      </c>
      <c r="D8" s="0" t="s">
        <v>3529</v>
      </c>
      <c r="E8" s="0" t="s">
        <v>3530</v>
      </c>
      <c r="F8" s="0" t="s">
        <v>3528</v>
      </c>
      <c r="G8" s="0" t="s">
        <v>93</v>
      </c>
    </row>
    <row customHeight="1" ht="11.25">
      <c r="A9" s="373" t="s">
        <v>16</v>
      </c>
      <c r="B9" s="0" t="s">
        <v>3531</v>
      </c>
      <c r="C9" s="0" t="s">
        <v>3532</v>
      </c>
      <c r="D9" s="0" t="s">
        <v>3531</v>
      </c>
      <c r="E9" s="0" t="s">
        <v>3532</v>
      </c>
      <c r="F9" s="0" t="s">
        <v>3528</v>
      </c>
      <c r="G9" s="0" t="s">
        <v>111</v>
      </c>
    </row>
    <row customHeight="1" ht="11.25">
      <c r="A10" s="373" t="s">
        <v>16</v>
      </c>
      <c r="B10" s="0" t="s">
        <v>3533</v>
      </c>
      <c r="C10" s="0" t="s">
        <v>3534</v>
      </c>
      <c r="D10" s="0" t="s">
        <v>3533</v>
      </c>
      <c r="E10" s="0" t="s">
        <v>3534</v>
      </c>
      <c r="F10" s="0" t="s">
        <v>3528</v>
      </c>
      <c r="G10" s="0" t="s">
        <v>147</v>
      </c>
    </row>
    <row customHeight="1" ht="11.25">
      <c r="A11" s="373" t="s">
        <v>16</v>
      </c>
      <c r="B11" s="0" t="s">
        <v>3535</v>
      </c>
      <c r="C11" s="0" t="s">
        <v>3536</v>
      </c>
      <c r="D11" s="0" t="s">
        <v>3535</v>
      </c>
      <c r="E11" s="0" t="s">
        <v>3536</v>
      </c>
      <c r="F11" s="0" t="s">
        <v>3528</v>
      </c>
      <c r="G11" s="0" t="s">
        <v>148</v>
      </c>
    </row>
    <row customHeight="1" ht="11.25">
      <c r="A12" s="373" t="s">
        <v>16</v>
      </c>
      <c r="B12" s="0" t="s">
        <v>3537</v>
      </c>
      <c r="C12" s="0" t="s">
        <v>3538</v>
      </c>
      <c r="D12" s="0" t="s">
        <v>3537</v>
      </c>
      <c r="E12" s="0" t="s">
        <v>3538</v>
      </c>
      <c r="F12" s="0" t="s">
        <v>3528</v>
      </c>
      <c r="G12" s="0" t="s">
        <v>149</v>
      </c>
    </row>
    <row customHeight="1" ht="11.25">
      <c r="A13" s="373" t="s">
        <v>16</v>
      </c>
      <c r="B13" s="0" t="s">
        <v>3539</v>
      </c>
      <c r="C13" s="0" t="s">
        <v>3540</v>
      </c>
      <c r="D13" s="0" t="s">
        <v>3539</v>
      </c>
      <c r="E13" s="0" t="s">
        <v>3540</v>
      </c>
      <c r="F13" s="0" t="s">
        <v>3528</v>
      </c>
      <c r="G13" s="0" t="s">
        <v>150</v>
      </c>
    </row>
    <row customHeight="1" ht="11.25">
      <c r="A14" s="373" t="s">
        <v>16</v>
      </c>
      <c r="B14" s="0" t="s">
        <v>3541</v>
      </c>
      <c r="C14" s="0" t="s">
        <v>3542</v>
      </c>
      <c r="D14" s="0" t="s">
        <v>3541</v>
      </c>
      <c r="E14" s="0" t="s">
        <v>3542</v>
      </c>
      <c r="F14" s="0" t="s">
        <v>3528</v>
      </c>
      <c r="G14" s="0" t="s">
        <v>151</v>
      </c>
    </row>
    <row customHeight="1" ht="11.25">
      <c r="A15" s="373" t="s">
        <v>16</v>
      </c>
      <c r="B15" s="0" t="s">
        <v>3543</v>
      </c>
      <c r="C15" s="0" t="s">
        <v>3544</v>
      </c>
      <c r="D15" s="0" t="s">
        <v>3543</v>
      </c>
      <c r="E15" s="0" t="s">
        <v>3544</v>
      </c>
      <c r="F15" s="0" t="s">
        <v>3528</v>
      </c>
      <c r="G15" s="0" t="s">
        <v>152</v>
      </c>
    </row>
    <row customHeight="1" ht="11.25">
      <c r="A16" s="373" t="s">
        <v>16</v>
      </c>
      <c r="B16" s="0" t="s">
        <v>3545</v>
      </c>
      <c r="C16" s="0" t="s">
        <v>3546</v>
      </c>
      <c r="D16" s="0" t="s">
        <v>3545</v>
      </c>
      <c r="E16" s="0" t="s">
        <v>3546</v>
      </c>
      <c r="F16" s="0" t="s">
        <v>3528</v>
      </c>
      <c r="G16" s="0" t="s">
        <v>1470</v>
      </c>
    </row>
    <row customHeight="1" ht="11.25">
      <c r="A17" s="373" t="s">
        <v>16</v>
      </c>
      <c r="B17" s="0" t="s">
        <v>3547</v>
      </c>
      <c r="C17" s="0" t="s">
        <v>3548</v>
      </c>
      <c r="D17" s="0" t="s">
        <v>3547</v>
      </c>
      <c r="E17" s="0" t="s">
        <v>3548</v>
      </c>
      <c r="F17" s="0" t="s">
        <v>3528</v>
      </c>
      <c r="G17" s="0" t="s">
        <v>1476</v>
      </c>
    </row>
    <row customHeight="1" ht="11.25">
      <c r="A18" s="373" t="s">
        <v>16</v>
      </c>
      <c r="B18" s="0" t="s">
        <v>3549</v>
      </c>
      <c r="C18" s="0" t="s">
        <v>3550</v>
      </c>
      <c r="D18" s="0" t="s">
        <v>3549</v>
      </c>
      <c r="E18" s="0" t="s">
        <v>3550</v>
      </c>
      <c r="F18" s="0" t="s">
        <v>3528</v>
      </c>
      <c r="G18" s="0" t="s">
        <v>1488</v>
      </c>
    </row>
    <row customHeight="1" ht="11.25">
      <c r="A19" s="373" t="s">
        <v>16</v>
      </c>
      <c r="B19" s="0" t="s">
        <v>3551</v>
      </c>
      <c r="C19" s="0" t="s">
        <v>3552</v>
      </c>
      <c r="D19" s="0" t="s">
        <v>3551</v>
      </c>
      <c r="E19" s="0" t="s">
        <v>3552</v>
      </c>
      <c r="F19" s="0" t="s">
        <v>3528</v>
      </c>
      <c r="G19" s="0" t="s">
        <v>1502</v>
      </c>
    </row>
    <row customHeight="1" ht="11.25">
      <c r="A20" s="373" t="s">
        <v>16</v>
      </c>
      <c r="B20" s="0" t="s">
        <v>3553</v>
      </c>
      <c r="C20" s="0" t="s">
        <v>3554</v>
      </c>
      <c r="D20" s="0" t="s">
        <v>3553</v>
      </c>
      <c r="E20" s="0" t="s">
        <v>3554</v>
      </c>
      <c r="F20" s="0" t="s">
        <v>3528</v>
      </c>
      <c r="G20" s="0" t="s">
        <v>1514</v>
      </c>
    </row>
    <row customHeight="1" ht="11.25">
      <c r="A21" s="373" t="s">
        <v>16</v>
      </c>
      <c r="B21" s="0" t="s">
        <v>3555</v>
      </c>
      <c r="C21" s="0" t="s">
        <v>3556</v>
      </c>
      <c r="D21" s="0" t="s">
        <v>3555</v>
      </c>
      <c r="E21" s="0" t="s">
        <v>3556</v>
      </c>
      <c r="F21" s="0" t="s">
        <v>3528</v>
      </c>
      <c r="G21" s="0" t="s">
        <v>1523</v>
      </c>
    </row>
    <row customHeight="1" ht="11.25">
      <c r="A22" s="373" t="s">
        <v>16</v>
      </c>
      <c r="B22" s="0" t="s">
        <v>3557</v>
      </c>
      <c r="C22" s="0" t="s">
        <v>3558</v>
      </c>
      <c r="D22" s="0" t="s">
        <v>3557</v>
      </c>
      <c r="E22" s="0" t="s">
        <v>3558</v>
      </c>
      <c r="F22" s="0" t="s">
        <v>3528</v>
      </c>
      <c r="G22" s="0" t="s">
        <v>1539</v>
      </c>
    </row>
    <row customHeight="1" ht="11.25">
      <c r="A23" s="373" t="s">
        <v>16</v>
      </c>
      <c r="B23" s="0" t="s">
        <v>3559</v>
      </c>
      <c r="C23" s="0" t="s">
        <v>3560</v>
      </c>
      <c r="D23" s="0" t="s">
        <v>3559</v>
      </c>
      <c r="E23" s="0" t="s">
        <v>3560</v>
      </c>
      <c r="F23" s="0" t="s">
        <v>3528</v>
      </c>
      <c r="G23" s="0" t="s">
        <v>1546</v>
      </c>
    </row>
    <row customHeight="1" ht="11.25">
      <c r="A24" s="373" t="s">
        <v>16</v>
      </c>
      <c r="B24" s="0" t="s">
        <v>3561</v>
      </c>
      <c r="C24" s="0" t="s">
        <v>3562</v>
      </c>
      <c r="D24" s="0" t="s">
        <v>3561</v>
      </c>
      <c r="E24" s="0" t="s">
        <v>3562</v>
      </c>
      <c r="F24" s="0" t="s">
        <v>3528</v>
      </c>
      <c r="G24" s="0" t="s">
        <v>1554</v>
      </c>
    </row>
    <row customHeight="1" ht="11.25">
      <c r="A25" s="373" t="s">
        <v>16</v>
      </c>
      <c r="B25" s="0" t="s">
        <v>3563</v>
      </c>
      <c r="C25" s="0" t="s">
        <v>3564</v>
      </c>
      <c r="D25" s="0" t="s">
        <v>3563</v>
      </c>
      <c r="E25" s="0" t="s">
        <v>3564</v>
      </c>
      <c r="F25" s="0" t="s">
        <v>3528</v>
      </c>
      <c r="G25" s="0" t="s">
        <v>1561</v>
      </c>
    </row>
    <row customHeight="1" ht="11.25">
      <c r="A26" s="373" t="s">
        <v>16</v>
      </c>
      <c r="B26" s="0" t="s">
        <v>3565</v>
      </c>
      <c r="C26" s="0" t="s">
        <v>3566</v>
      </c>
      <c r="D26" s="0" t="s">
        <v>3565</v>
      </c>
      <c r="E26" s="0" t="s">
        <v>3566</v>
      </c>
      <c r="F26" s="0" t="s">
        <v>3528</v>
      </c>
      <c r="G26" s="0" t="s">
        <v>1565</v>
      </c>
    </row>
    <row customHeight="1" ht="11.25">
      <c r="A27" s="373" t="s">
        <v>16</v>
      </c>
      <c r="B27" s="0" t="s">
        <v>3567</v>
      </c>
      <c r="C27" s="0" t="s">
        <v>3568</v>
      </c>
      <c r="D27" s="0" t="s">
        <v>3567</v>
      </c>
      <c r="E27" s="0" t="s">
        <v>3568</v>
      </c>
      <c r="F27" s="0" t="s">
        <v>3528</v>
      </c>
      <c r="G27" s="0" t="s">
        <v>1570</v>
      </c>
    </row>
    <row customHeight="1" ht="11.25">
      <c r="A28" s="373" t="s">
        <v>16</v>
      </c>
      <c r="B28" s="0" t="s">
        <v>3569</v>
      </c>
      <c r="C28" s="0" t="s">
        <v>3570</v>
      </c>
      <c r="D28" s="0" t="s">
        <v>3569</v>
      </c>
      <c r="E28" s="0" t="s">
        <v>3570</v>
      </c>
      <c r="F28" s="0" t="s">
        <v>3528</v>
      </c>
      <c r="G28" s="0" t="s">
        <v>1578</v>
      </c>
    </row>
    <row customHeight="1" ht="11.25">
      <c r="A29" s="373" t="s">
        <v>16</v>
      </c>
      <c r="B29" s="0" t="s">
        <v>3571</v>
      </c>
      <c r="C29" s="0" t="s">
        <v>3572</v>
      </c>
      <c r="D29" s="0" t="s">
        <v>3571</v>
      </c>
      <c r="E29" s="0" t="s">
        <v>3572</v>
      </c>
      <c r="F29" s="0" t="s">
        <v>3528</v>
      </c>
      <c r="G29" s="0" t="s">
        <v>1580</v>
      </c>
    </row>
    <row customHeight="1" ht="11.25">
      <c r="A30" s="373" t="s">
        <v>16</v>
      </c>
      <c r="B30" s="0" t="s">
        <v>3573</v>
      </c>
      <c r="C30" s="0" t="s">
        <v>3574</v>
      </c>
      <c r="D30" s="0" t="s">
        <v>3573</v>
      </c>
      <c r="E30" s="0" t="s">
        <v>3574</v>
      </c>
      <c r="F30" s="0" t="s">
        <v>3528</v>
      </c>
      <c r="G30" s="0" t="s">
        <v>1583</v>
      </c>
    </row>
    <row customHeight="1" ht="11.25">
      <c r="A31" s="373" t="s">
        <v>16</v>
      </c>
      <c r="B31" s="0" t="s">
        <v>3575</v>
      </c>
      <c r="C31" s="0" t="s">
        <v>3576</v>
      </c>
      <c r="D31" s="0" t="s">
        <v>3575</v>
      </c>
      <c r="E31" s="0" t="s">
        <v>3576</v>
      </c>
      <c r="F31" s="0" t="s">
        <v>3528</v>
      </c>
      <c r="G31" s="0" t="s">
        <v>1589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B6558-AC64-D651-8694-B244CC0B07BF}"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3577</v>
      </c>
      <c r="B1" s="835" t="s">
        <v>3578</v>
      </c>
      <c r="C1" s="1159" t="s">
        <v>3579</v>
      </c>
      <c r="D1" s="835" t="s">
        <v>3580</v>
      </c>
      <c r="E1" s="835" t="s">
        <v>3581</v>
      </c>
      <c r="F1" s="1159" t="s">
        <v>3582</v>
      </c>
      <c r="G1" s="1159" t="s">
        <v>3583</v>
      </c>
      <c r="H1" s="1159" t="s">
        <v>3584</v>
      </c>
      <c r="I1" s="1159" t="s">
        <v>3585</v>
      </c>
    </row>
    <row customHeight="1" ht="11.25">
      <c r="A2" s="1691" t="s">
        <v>109</v>
      </c>
      <c r="B2" s="1691" t="s">
        <v>3586</v>
      </c>
      <c r="C2" s="1691" t="s">
        <v>28</v>
      </c>
      <c r="D2" s="1691" t="s">
        <v>3587</v>
      </c>
      <c r="E2" s="1691" t="s">
        <v>3588</v>
      </c>
      <c r="F2" s="1691" t="s">
        <v>28</v>
      </c>
      <c r="G2" s="1691" t="s">
        <v>28</v>
      </c>
      <c r="H2" s="1691" t="s">
        <v>28</v>
      </c>
      <c r="I2" s="1691" t="s">
        <v>28</v>
      </c>
    </row>
    <row customHeight="1" ht="11.25">
      <c r="A3" s="1691" t="s">
        <v>99</v>
      </c>
      <c r="B3" s="1691" t="s">
        <v>3589</v>
      </c>
      <c r="C3" s="1691" t="s">
        <v>28</v>
      </c>
      <c r="D3" s="1691" t="s">
        <v>3590</v>
      </c>
      <c r="E3" s="1691" t="s">
        <v>3591</v>
      </c>
      <c r="F3" s="1691" t="s">
        <v>28</v>
      </c>
      <c r="G3" s="1691" t="s">
        <v>28</v>
      </c>
      <c r="H3" s="1691" t="s">
        <v>28</v>
      </c>
      <c r="I3" s="1691" t="s">
        <v>28</v>
      </c>
    </row>
    <row customHeight="1" ht="11.25">
      <c r="A4" s="1691" t="s">
        <v>90</v>
      </c>
      <c r="B4" s="1691" t="s">
        <v>3592</v>
      </c>
      <c r="C4" s="1691" t="s">
        <v>28</v>
      </c>
      <c r="D4" s="1691" t="s">
        <v>3590</v>
      </c>
      <c r="E4" s="1691" t="s">
        <v>3591</v>
      </c>
      <c r="F4" s="1691" t="s">
        <v>28</v>
      </c>
      <c r="G4" s="1691" t="s">
        <v>28</v>
      </c>
      <c r="H4" s="1691" t="s">
        <v>28</v>
      </c>
      <c r="I4" s="1691" t="s">
        <v>28</v>
      </c>
    </row>
    <row customHeight="1" ht="11.25">
      <c r="A5" s="1691" t="s">
        <v>91</v>
      </c>
      <c r="B5" s="1691" t="s">
        <v>3593</v>
      </c>
      <c r="C5" s="1691" t="s">
        <v>28</v>
      </c>
      <c r="D5" s="1691" t="s">
        <v>3590</v>
      </c>
      <c r="E5" s="1691" t="s">
        <v>3588</v>
      </c>
      <c r="F5" s="1691" t="s">
        <v>28</v>
      </c>
      <c r="G5" s="1691" t="s">
        <v>28</v>
      </c>
      <c r="H5" s="1691" t="s">
        <v>28</v>
      </c>
      <c r="I5" s="1691" t="s">
        <v>28</v>
      </c>
    </row>
    <row customHeight="1" ht="11.25">
      <c r="A6" s="1691" t="s">
        <v>110</v>
      </c>
      <c r="B6" s="1691" t="s">
        <v>3594</v>
      </c>
      <c r="C6" s="1691" t="s">
        <v>28</v>
      </c>
      <c r="D6" s="1691" t="s">
        <v>3595</v>
      </c>
      <c r="E6" s="1691" t="s">
        <v>3596</v>
      </c>
      <c r="F6" s="1691" t="s">
        <v>28</v>
      </c>
      <c r="G6" s="1691" t="s">
        <v>28</v>
      </c>
      <c r="H6" s="1691" t="s">
        <v>28</v>
      </c>
      <c r="I6" s="1691" t="s">
        <v>28</v>
      </c>
    </row>
    <row customHeight="1" ht="11.25">
      <c r="A7" s="1691" t="s">
        <v>92</v>
      </c>
      <c r="B7" s="1691" t="s">
        <v>3597</v>
      </c>
      <c r="C7" s="1691" t="s">
        <v>28</v>
      </c>
      <c r="D7" s="1691" t="s">
        <v>3587</v>
      </c>
      <c r="E7" s="1691" t="s">
        <v>3588</v>
      </c>
      <c r="F7" s="1691" t="s">
        <v>28</v>
      </c>
      <c r="G7" s="1691" t="s">
        <v>28</v>
      </c>
      <c r="H7" s="1691" t="s">
        <v>28</v>
      </c>
      <c r="I7" s="1691" t="s">
        <v>28</v>
      </c>
    </row>
    <row customHeight="1" ht="11.25">
      <c r="A8" s="1691" t="s">
        <v>93</v>
      </c>
      <c r="B8" s="1691" t="s">
        <v>3598</v>
      </c>
      <c r="C8" s="1691" t="s">
        <v>28</v>
      </c>
      <c r="D8" s="1691" t="s">
        <v>3599</v>
      </c>
      <c r="E8" s="1691" t="s">
        <v>3600</v>
      </c>
      <c r="F8" s="1691" t="s">
        <v>28</v>
      </c>
      <c r="G8" s="1691" t="s">
        <v>28</v>
      </c>
      <c r="H8" s="1691" t="s">
        <v>28</v>
      </c>
      <c r="I8" s="1691" t="s">
        <v>28</v>
      </c>
    </row>
    <row customHeight="1" ht="11.25">
      <c r="A9" s="1691" t="s">
        <v>111</v>
      </c>
      <c r="B9" s="1691" t="s">
        <v>3601</v>
      </c>
      <c r="C9" s="1691" t="s">
        <v>28</v>
      </c>
      <c r="D9" s="1691" t="s">
        <v>3599</v>
      </c>
      <c r="E9" s="1691" t="s">
        <v>3602</v>
      </c>
      <c r="F9" s="1691" t="s">
        <v>28</v>
      </c>
      <c r="G9" s="1691" t="s">
        <v>28</v>
      </c>
      <c r="H9" s="1691" t="s">
        <v>28</v>
      </c>
      <c r="I9" s="1691" t="s">
        <v>28</v>
      </c>
    </row>
    <row customHeight="1" ht="11.25">
      <c r="A10" s="1691" t="s">
        <v>147</v>
      </c>
      <c r="B10" s="1691" t="s">
        <v>3603</v>
      </c>
      <c r="C10" s="1691" t="s">
        <v>28</v>
      </c>
      <c r="D10" s="1691" t="s">
        <v>3604</v>
      </c>
      <c r="E10" s="1691" t="s">
        <v>3605</v>
      </c>
      <c r="F10" s="1691" t="s">
        <v>28</v>
      </c>
      <c r="G10" s="1691" t="s">
        <v>28</v>
      </c>
      <c r="H10" s="1691" t="s">
        <v>28</v>
      </c>
      <c r="I10" s="1691" t="s">
        <v>28</v>
      </c>
    </row>
    <row customHeight="1" ht="11.25">
      <c r="A11" s="1691" t="s">
        <v>148</v>
      </c>
      <c r="B11" s="1691" t="s">
        <v>3606</v>
      </c>
      <c r="C11" s="1691" t="s">
        <v>28</v>
      </c>
      <c r="D11" s="1691" t="s">
        <v>3599</v>
      </c>
      <c r="E11" s="1691" t="s">
        <v>3588</v>
      </c>
      <c r="F11" s="1691" t="s">
        <v>28</v>
      </c>
      <c r="G11" s="1691" t="s">
        <v>28</v>
      </c>
      <c r="H11" s="1691" t="s">
        <v>28</v>
      </c>
      <c r="I11" s="1691" t="s">
        <v>28</v>
      </c>
    </row>
    <row customHeight="1" ht="11.25">
      <c r="A12" s="1691" t="s">
        <v>149</v>
      </c>
      <c r="B12" s="1691" t="s">
        <v>3607</v>
      </c>
      <c r="C12" s="1691" t="s">
        <v>28</v>
      </c>
      <c r="D12" s="1691" t="s">
        <v>3599</v>
      </c>
      <c r="E12" s="1691" t="s">
        <v>3605</v>
      </c>
      <c r="F12" s="1691" t="s">
        <v>28</v>
      </c>
      <c r="G12" s="1691" t="s">
        <v>28</v>
      </c>
      <c r="H12" s="1691" t="s">
        <v>28</v>
      </c>
      <c r="I12" s="1691" t="s">
        <v>28</v>
      </c>
    </row>
    <row customHeight="1" ht="11.25">
      <c r="A13" s="1691" t="s">
        <v>150</v>
      </c>
      <c r="B13" s="1691" t="s">
        <v>3608</v>
      </c>
      <c r="C13" s="1691" t="s">
        <v>28</v>
      </c>
      <c r="D13" s="1691" t="s">
        <v>3609</v>
      </c>
      <c r="E13" s="1691" t="s">
        <v>3599</v>
      </c>
      <c r="F13" s="1691" t="s">
        <v>28</v>
      </c>
      <c r="G13" s="1691" t="s">
        <v>28</v>
      </c>
      <c r="H13" s="1691" t="s">
        <v>28</v>
      </c>
      <c r="I13" s="1691" t="s">
        <v>28</v>
      </c>
    </row>
    <row customHeight="1" ht="11.25">
      <c r="A14" s="1691" t="s">
        <v>151</v>
      </c>
      <c r="B14" s="1691" t="s">
        <v>3610</v>
      </c>
      <c r="C14" s="1691" t="s">
        <v>28</v>
      </c>
      <c r="D14" s="1691" t="s">
        <v>3609</v>
      </c>
      <c r="E14" s="1691" t="s">
        <v>3611</v>
      </c>
      <c r="F14" s="1691" t="s">
        <v>28</v>
      </c>
      <c r="G14" s="1691" t="s">
        <v>28</v>
      </c>
      <c r="H14" s="1691" t="s">
        <v>28</v>
      </c>
      <c r="I14" s="1691" t="s">
        <v>28</v>
      </c>
    </row>
    <row customHeight="1" ht="11.25">
      <c r="A15" s="1691" t="s">
        <v>152</v>
      </c>
      <c r="B15" s="1691" t="s">
        <v>3612</v>
      </c>
      <c r="C15" s="1691" t="s">
        <v>28</v>
      </c>
      <c r="D15" s="1691" t="s">
        <v>3609</v>
      </c>
      <c r="E15" s="1691" t="s">
        <v>3611</v>
      </c>
      <c r="F15" s="1691" t="s">
        <v>28</v>
      </c>
      <c r="G15" s="1691" t="s">
        <v>28</v>
      </c>
      <c r="H15" s="1691" t="s">
        <v>28</v>
      </c>
      <c r="I15" s="1691" t="s">
        <v>28</v>
      </c>
    </row>
    <row customHeight="1" ht="11.25">
      <c r="A16" s="1691" t="s">
        <v>1470</v>
      </c>
      <c r="B16" s="1691" t="s">
        <v>3613</v>
      </c>
      <c r="C16" s="1691" t="s">
        <v>28</v>
      </c>
      <c r="D16" s="1691" t="s">
        <v>3609</v>
      </c>
      <c r="E16" s="1691" t="s">
        <v>3611</v>
      </c>
      <c r="F16" s="1691" t="s">
        <v>28</v>
      </c>
      <c r="G16" s="1691" t="s">
        <v>28</v>
      </c>
      <c r="H16" s="1691" t="s">
        <v>28</v>
      </c>
      <c r="I16"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4C9F8-6DCD-814F-6A53-2C539AEDB5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98CCD-C1F1-31F2-90C6-4A4785778E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3614</v>
      </c>
    </row>
    <row customHeight="1" ht="11.25">
      <c r="A2" s="183" t="s">
        <v>98</v>
      </c>
      <c r="B2" s="183" t="s">
        <v>3615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07711-B955-1866-C2CE-83B917AF2E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3616</v>
      </c>
      <c r="B1" s="835" t="s">
        <v>3617</v>
      </c>
    </row>
    <row customHeight="1" ht="11.25">
      <c r="A2" s="835">
        <v>4213775</v>
      </c>
      <c r="B2" s="835" t="s">
        <v>1229</v>
      </c>
    </row>
    <row customHeight="1" ht="11.25">
      <c r="A3" s="835">
        <v>4213784</v>
      </c>
      <c r="B3" s="835" t="s">
        <v>1262</v>
      </c>
    </row>
    <row customHeight="1" ht="11.25">
      <c r="A4" s="835">
        <v>4213781</v>
      </c>
      <c r="B4" s="835" t="s">
        <v>1255</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1395</v>
      </c>
    </row>
    <row customHeight="1" ht="11.25">
      <c r="A10" s="835">
        <v>4213783</v>
      </c>
      <c r="B10" s="835" t="s">
        <v>1410</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1BA07-8E2F-672D-612F-A872B5EF5E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3616</v>
      </c>
      <c r="B1" s="835" t="s">
        <v>3618</v>
      </c>
    </row>
    <row customHeight="1" ht="11.25">
      <c r="A2" s="835" t="s">
        <v>3619</v>
      </c>
      <c r="B2" s="835" t="s">
        <v>1508</v>
      </c>
    </row>
    <row customHeight="1" ht="11.25">
      <c r="A3" s="835" t="s">
        <v>3620</v>
      </c>
      <c r="B3" s="835" t="s">
        <v>1518</v>
      </c>
    </row>
    <row customHeight="1" ht="11.25">
      <c r="A4" s="835" t="s">
        <v>3621</v>
      </c>
      <c r="B4" s="835" t="s">
        <v>1527</v>
      </c>
    </row>
    <row customHeight="1" ht="11.25">
      <c r="A5" s="835" t="s">
        <v>3622</v>
      </c>
      <c r="B5" s="835" t="s">
        <v>1536</v>
      </c>
    </row>
    <row customHeight="1" ht="11.25">
      <c r="A6" s="835" t="s">
        <v>3623</v>
      </c>
      <c r="B6" s="835" t="s">
        <v>1542</v>
      </c>
    </row>
    <row customHeight="1" ht="11.25">
      <c r="A7" s="835" t="s">
        <v>3624</v>
      </c>
      <c r="B7" s="835" t="s">
        <v>1550</v>
      </c>
    </row>
    <row customHeight="1" ht="11.25">
      <c r="A8" s="835" t="s">
        <v>3625</v>
      </c>
      <c r="B8" s="835" t="s">
        <v>1557</v>
      </c>
    </row>
    <row customHeight="1" ht="11.25">
      <c r="A9" s="835" t="s">
        <v>3626</v>
      </c>
      <c r="B9" s="835" t="s">
        <v>1563</v>
      </c>
    </row>
    <row customHeight="1" ht="11.25">
      <c r="A10" s="835" t="s">
        <v>3627</v>
      </c>
      <c r="B10" s="835" t="s">
        <v>1567</v>
      </c>
    </row>
    <row customHeight="1" ht="11.25">
      <c r="A11" s="835" t="s">
        <v>3628</v>
      </c>
      <c r="B11"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8B01A-9F0A-69B8-7785-AF94D29B51EA}" mc:Ignorable="x14ac xr xr2 xr3">
  <sheetPr>
    <tabColor rgb="FFFFCC99"/>
  </sheetPr>
  <dimension ref="A1:G30"/>
  <sheetViews>
    <sheetView topLeftCell="A1" showGridLines="0" workbookViewId="0">
      <selection activeCell="A1" sqref="A1"/>
    </sheetView>
  </sheetViews>
  <sheetFormatPr customHeight="1" defaultRowHeight="11.25"/>
  <sheetData>
    <row customHeight="1" ht="11.25">
      <c r="A1" s="373" t="s">
        <v>3510</v>
      </c>
      <c r="B1" s="373" t="s">
        <v>3511</v>
      </c>
      <c r="C1" s="373" t="s">
        <v>3512</v>
      </c>
      <c r="D1" s="373" t="s">
        <v>3513</v>
      </c>
      <c r="E1" s="0" t="s">
        <v>3514</v>
      </c>
      <c r="F1" s="0" t="s">
        <v>3515</v>
      </c>
      <c r="G1" s="0" t="s">
        <v>3516</v>
      </c>
    </row>
    <row customHeight="1" ht="11.25">
      <c r="A2" s="0" t="s">
        <v>16</v>
      </c>
      <c r="B2" s="0" t="s">
        <v>3517</v>
      </c>
      <c r="C2" s="0" t="s">
        <v>3518</v>
      </c>
      <c r="D2" s="0" t="s">
        <v>3517</v>
      </c>
      <c r="E2" s="0" t="s">
        <v>3518</v>
      </c>
      <c r="F2" s="0" t="s">
        <v>3519</v>
      </c>
      <c r="G2" s="0" t="s">
        <v>109</v>
      </c>
    </row>
    <row customHeight="1" ht="11.25">
      <c r="A3" s="0" t="s">
        <v>16</v>
      </c>
      <c r="B3" s="0" t="s">
        <v>3520</v>
      </c>
      <c r="C3" s="0" t="s">
        <v>3521</v>
      </c>
      <c r="D3" s="0" t="s">
        <v>3520</v>
      </c>
      <c r="E3" s="0" t="s">
        <v>3521</v>
      </c>
      <c r="F3" s="0" t="s">
        <v>3519</v>
      </c>
      <c r="G3" s="0" t="s">
        <v>90</v>
      </c>
    </row>
    <row customHeight="1" ht="11.25">
      <c r="A4" s="0" t="s">
        <v>16</v>
      </c>
      <c r="B4" s="0" t="s">
        <v>3522</v>
      </c>
      <c r="C4" s="0" t="s">
        <v>3523</v>
      </c>
      <c r="D4" s="0" t="s">
        <v>3522</v>
      </c>
      <c r="E4" s="0" t="s">
        <v>3523</v>
      </c>
      <c r="F4" s="0" t="s">
        <v>3519</v>
      </c>
      <c r="G4" s="0" t="s">
        <v>91</v>
      </c>
    </row>
    <row customHeight="1" ht="11.25">
      <c r="A5" s="0" t="s">
        <v>16</v>
      </c>
      <c r="B5" s="0" t="s">
        <v>3524</v>
      </c>
      <c r="C5" s="0" t="s">
        <v>3525</v>
      </c>
      <c r="D5" s="0" t="s">
        <v>3524</v>
      </c>
      <c r="E5" s="0" t="s">
        <v>3525</v>
      </c>
      <c r="F5" s="0" t="s">
        <v>3519</v>
      </c>
      <c r="G5" s="0" t="s">
        <v>110</v>
      </c>
    </row>
    <row customHeight="1" ht="11.25">
      <c r="A6" s="0" t="s">
        <v>16</v>
      </c>
      <c r="B6" s="0" t="s">
        <v>3526</v>
      </c>
      <c r="C6" s="0" t="s">
        <v>3527</v>
      </c>
      <c r="D6" s="0" t="s">
        <v>3526</v>
      </c>
      <c r="E6" s="0" t="s">
        <v>3527</v>
      </c>
      <c r="F6" s="0" t="s">
        <v>3528</v>
      </c>
      <c r="G6" s="0" t="s">
        <v>92</v>
      </c>
    </row>
    <row customHeight="1" ht="11.25">
      <c r="A7" s="0" t="s">
        <v>16</v>
      </c>
      <c r="B7" s="0" t="s">
        <v>3529</v>
      </c>
      <c r="C7" s="0" t="s">
        <v>3530</v>
      </c>
      <c r="D7" s="0" t="s">
        <v>3529</v>
      </c>
      <c r="E7" s="0" t="s">
        <v>3530</v>
      </c>
      <c r="F7" s="0" t="s">
        <v>3528</v>
      </c>
      <c r="G7" s="0" t="s">
        <v>93</v>
      </c>
    </row>
    <row customHeight="1" ht="11.25">
      <c r="A8" s="0" t="s">
        <v>16</v>
      </c>
      <c r="B8" s="0" t="s">
        <v>3531</v>
      </c>
      <c r="C8" s="0" t="s">
        <v>3532</v>
      </c>
      <c r="D8" s="0" t="s">
        <v>3531</v>
      </c>
      <c r="E8" s="0" t="s">
        <v>3532</v>
      </c>
      <c r="F8" s="0" t="s">
        <v>3528</v>
      </c>
      <c r="G8" s="0" t="s">
        <v>111</v>
      </c>
    </row>
    <row customHeight="1" ht="11.25">
      <c r="A9" s="0" t="s">
        <v>16</v>
      </c>
      <c r="B9" s="0" t="s">
        <v>3533</v>
      </c>
      <c r="C9" s="0" t="s">
        <v>3534</v>
      </c>
      <c r="D9" s="0" t="s">
        <v>3533</v>
      </c>
      <c r="E9" s="0" t="s">
        <v>3534</v>
      </c>
      <c r="F9" s="0" t="s">
        <v>3528</v>
      </c>
      <c r="G9" s="0" t="s">
        <v>147</v>
      </c>
    </row>
    <row customHeight="1" ht="11.25">
      <c r="A10" s="0" t="s">
        <v>16</v>
      </c>
      <c r="B10" s="0" t="s">
        <v>3535</v>
      </c>
      <c r="C10" s="0" t="s">
        <v>3536</v>
      </c>
      <c r="D10" s="0" t="s">
        <v>3535</v>
      </c>
      <c r="E10" s="0" t="s">
        <v>3536</v>
      </c>
      <c r="F10" s="0" t="s">
        <v>3528</v>
      </c>
      <c r="G10" s="0" t="s">
        <v>148</v>
      </c>
    </row>
    <row customHeight="1" ht="11.25">
      <c r="A11" s="0" t="s">
        <v>16</v>
      </c>
      <c r="B11" s="0" t="s">
        <v>3537</v>
      </c>
      <c r="C11" s="0" t="s">
        <v>3538</v>
      </c>
      <c r="D11" s="0" t="s">
        <v>3537</v>
      </c>
      <c r="E11" s="0" t="s">
        <v>3538</v>
      </c>
      <c r="F11" s="0" t="s">
        <v>3528</v>
      </c>
      <c r="G11" s="0" t="s">
        <v>149</v>
      </c>
    </row>
    <row customHeight="1" ht="11.25">
      <c r="A12" s="0" t="s">
        <v>16</v>
      </c>
      <c r="B12" s="0" t="s">
        <v>3539</v>
      </c>
      <c r="C12" s="0" t="s">
        <v>3540</v>
      </c>
      <c r="D12" s="0" t="s">
        <v>3539</v>
      </c>
      <c r="E12" s="0" t="s">
        <v>3540</v>
      </c>
      <c r="F12" s="0" t="s">
        <v>3528</v>
      </c>
      <c r="G12" s="0" t="s">
        <v>150</v>
      </c>
    </row>
    <row customHeight="1" ht="11.25">
      <c r="A13" s="0" t="s">
        <v>16</v>
      </c>
      <c r="B13" s="0" t="s">
        <v>3541</v>
      </c>
      <c r="C13" s="0" t="s">
        <v>3542</v>
      </c>
      <c r="D13" s="0" t="s">
        <v>3541</v>
      </c>
      <c r="E13" s="0" t="s">
        <v>3542</v>
      </c>
      <c r="F13" s="0" t="s">
        <v>3528</v>
      </c>
      <c r="G13" s="0" t="s">
        <v>151</v>
      </c>
    </row>
    <row customHeight="1" ht="11.25">
      <c r="A14" s="0" t="s">
        <v>16</v>
      </c>
      <c r="B14" s="0" t="s">
        <v>3543</v>
      </c>
      <c r="C14" s="0" t="s">
        <v>3544</v>
      </c>
      <c r="D14" s="0" t="s">
        <v>3543</v>
      </c>
      <c r="E14" s="0" t="s">
        <v>3544</v>
      </c>
      <c r="F14" s="0" t="s">
        <v>3528</v>
      </c>
      <c r="G14" s="0" t="s">
        <v>152</v>
      </c>
    </row>
    <row customHeight="1" ht="11.25">
      <c r="A15" s="0" t="s">
        <v>16</v>
      </c>
      <c r="B15" s="0" t="s">
        <v>3545</v>
      </c>
      <c r="C15" s="0" t="s">
        <v>3546</v>
      </c>
      <c r="D15" s="0" t="s">
        <v>3545</v>
      </c>
      <c r="E15" s="0" t="s">
        <v>3546</v>
      </c>
      <c r="F15" s="0" t="s">
        <v>3528</v>
      </c>
      <c r="G15" s="0" t="s">
        <v>1470</v>
      </c>
    </row>
    <row customHeight="1" ht="11.25">
      <c r="A16" s="0" t="s">
        <v>16</v>
      </c>
      <c r="B16" s="0" t="s">
        <v>3547</v>
      </c>
      <c r="C16" s="0" t="s">
        <v>3548</v>
      </c>
      <c r="D16" s="0" t="s">
        <v>3547</v>
      </c>
      <c r="E16" s="0" t="s">
        <v>3548</v>
      </c>
      <c r="F16" s="0" t="s">
        <v>3528</v>
      </c>
      <c r="G16" s="0" t="s">
        <v>1476</v>
      </c>
    </row>
    <row customHeight="1" ht="11.25">
      <c r="A17" s="0" t="s">
        <v>16</v>
      </c>
      <c r="B17" s="0" t="s">
        <v>3549</v>
      </c>
      <c r="C17" s="0" t="s">
        <v>3550</v>
      </c>
      <c r="D17" s="0" t="s">
        <v>3549</v>
      </c>
      <c r="E17" s="0" t="s">
        <v>3550</v>
      </c>
      <c r="F17" s="0" t="s">
        <v>3528</v>
      </c>
      <c r="G17" s="0" t="s">
        <v>1488</v>
      </c>
    </row>
    <row customHeight="1" ht="11.25">
      <c r="A18" s="0" t="s">
        <v>16</v>
      </c>
      <c r="B18" s="0" t="s">
        <v>3551</v>
      </c>
      <c r="C18" s="0" t="s">
        <v>3552</v>
      </c>
      <c r="D18" s="0" t="s">
        <v>3551</v>
      </c>
      <c r="E18" s="0" t="s">
        <v>3552</v>
      </c>
      <c r="F18" s="0" t="s">
        <v>3528</v>
      </c>
      <c r="G18" s="0" t="s">
        <v>1502</v>
      </c>
    </row>
    <row customHeight="1" ht="11.25">
      <c r="A19" s="0" t="s">
        <v>16</v>
      </c>
      <c r="B19" s="0" t="s">
        <v>3553</v>
      </c>
      <c r="C19" s="0" t="s">
        <v>3554</v>
      </c>
      <c r="D19" s="0" t="s">
        <v>3553</v>
      </c>
      <c r="E19" s="0" t="s">
        <v>3554</v>
      </c>
      <c r="F19" s="0" t="s">
        <v>3528</v>
      </c>
      <c r="G19" s="0" t="s">
        <v>1514</v>
      </c>
    </row>
    <row customHeight="1" ht="11.25">
      <c r="A20" s="0" t="s">
        <v>16</v>
      </c>
      <c r="B20" s="0" t="s">
        <v>3555</v>
      </c>
      <c r="C20" s="0" t="s">
        <v>3556</v>
      </c>
      <c r="D20" s="0" t="s">
        <v>3555</v>
      </c>
      <c r="E20" s="0" t="s">
        <v>3556</v>
      </c>
      <c r="F20" s="0" t="s">
        <v>3528</v>
      </c>
      <c r="G20" s="0" t="s">
        <v>1523</v>
      </c>
    </row>
    <row customHeight="1" ht="11.25">
      <c r="A21" s="0" t="s">
        <v>16</v>
      </c>
      <c r="B21" s="0" t="s">
        <v>3557</v>
      </c>
      <c r="C21" s="0" t="s">
        <v>3558</v>
      </c>
      <c r="D21" s="0" t="s">
        <v>3557</v>
      </c>
      <c r="E21" s="0" t="s">
        <v>3558</v>
      </c>
      <c r="F21" s="0" t="s">
        <v>3528</v>
      </c>
      <c r="G21" s="0" t="s">
        <v>1539</v>
      </c>
    </row>
    <row customHeight="1" ht="11.25">
      <c r="A22" s="0" t="s">
        <v>16</v>
      </c>
      <c r="B22" s="0" t="s">
        <v>3559</v>
      </c>
      <c r="C22" s="0" t="s">
        <v>3560</v>
      </c>
      <c r="D22" s="0" t="s">
        <v>3559</v>
      </c>
      <c r="E22" s="0" t="s">
        <v>3560</v>
      </c>
      <c r="F22" s="0" t="s">
        <v>3528</v>
      </c>
      <c r="G22" s="0" t="s">
        <v>1546</v>
      </c>
    </row>
    <row customHeight="1" ht="11.25">
      <c r="A23" s="0" t="s">
        <v>16</v>
      </c>
      <c r="B23" s="0" t="s">
        <v>3561</v>
      </c>
      <c r="C23" s="0" t="s">
        <v>3562</v>
      </c>
      <c r="D23" s="0" t="s">
        <v>3561</v>
      </c>
      <c r="E23" s="0" t="s">
        <v>3562</v>
      </c>
      <c r="F23" s="0" t="s">
        <v>3528</v>
      </c>
      <c r="G23" s="0" t="s">
        <v>1554</v>
      </c>
    </row>
    <row customHeight="1" ht="11.25">
      <c r="A24" s="0" t="s">
        <v>16</v>
      </c>
      <c r="B24" s="0" t="s">
        <v>3563</v>
      </c>
      <c r="C24" s="0" t="s">
        <v>3564</v>
      </c>
      <c r="D24" s="0" t="s">
        <v>3563</v>
      </c>
      <c r="E24" s="0" t="s">
        <v>3564</v>
      </c>
      <c r="F24" s="0" t="s">
        <v>3528</v>
      </c>
      <c r="G24" s="0" t="s">
        <v>1561</v>
      </c>
    </row>
    <row customHeight="1" ht="11.25">
      <c r="A25" s="0" t="s">
        <v>16</v>
      </c>
      <c r="B25" s="0" t="s">
        <v>3565</v>
      </c>
      <c r="C25" s="0" t="s">
        <v>3566</v>
      </c>
      <c r="D25" s="0" t="s">
        <v>3565</v>
      </c>
      <c r="E25" s="0" t="s">
        <v>3566</v>
      </c>
      <c r="F25" s="0" t="s">
        <v>3528</v>
      </c>
      <c r="G25" s="0" t="s">
        <v>1565</v>
      </c>
    </row>
    <row customHeight="1" ht="11.25">
      <c r="A26" s="0" t="s">
        <v>16</v>
      </c>
      <c r="B26" s="0" t="s">
        <v>3567</v>
      </c>
      <c r="C26" s="0" t="s">
        <v>3568</v>
      </c>
      <c r="D26" s="0" t="s">
        <v>3567</v>
      </c>
      <c r="E26" s="0" t="s">
        <v>3568</v>
      </c>
      <c r="F26" s="0" t="s">
        <v>3528</v>
      </c>
      <c r="G26" s="0" t="s">
        <v>1570</v>
      </c>
    </row>
    <row customHeight="1" ht="11.25">
      <c r="A27" s="0" t="s">
        <v>16</v>
      </c>
      <c r="B27" s="0" t="s">
        <v>3569</v>
      </c>
      <c r="C27" s="0" t="s">
        <v>3570</v>
      </c>
      <c r="D27" s="0" t="s">
        <v>3569</v>
      </c>
      <c r="E27" s="0" t="s">
        <v>3570</v>
      </c>
      <c r="F27" s="0" t="s">
        <v>3528</v>
      </c>
      <c r="G27" s="0" t="s">
        <v>1578</v>
      </c>
    </row>
    <row customHeight="1" ht="11.25">
      <c r="A28" s="0" t="s">
        <v>16</v>
      </c>
      <c r="B28" s="0" t="s">
        <v>3571</v>
      </c>
      <c r="C28" s="0" t="s">
        <v>3572</v>
      </c>
      <c r="D28" s="0" t="s">
        <v>3571</v>
      </c>
      <c r="E28" s="0" t="s">
        <v>3572</v>
      </c>
      <c r="F28" s="0" t="s">
        <v>3528</v>
      </c>
      <c r="G28" s="0" t="s">
        <v>1580</v>
      </c>
    </row>
    <row customHeight="1" ht="11.25">
      <c r="A29" s="0" t="s">
        <v>16</v>
      </c>
      <c r="B29" s="0" t="s">
        <v>3573</v>
      </c>
      <c r="C29" s="0" t="s">
        <v>3574</v>
      </c>
      <c r="D29" s="0" t="s">
        <v>3573</v>
      </c>
      <c r="E29" s="0" t="s">
        <v>3574</v>
      </c>
      <c r="F29" s="0" t="s">
        <v>3528</v>
      </c>
      <c r="G29" s="0" t="s">
        <v>1583</v>
      </c>
    </row>
    <row customHeight="1" ht="11.25">
      <c r="A30" s="0" t="s">
        <v>16</v>
      </c>
      <c r="B30" s="0" t="s">
        <v>3575</v>
      </c>
      <c r="C30" s="0" t="s">
        <v>3576</v>
      </c>
      <c r="D30" s="0" t="s">
        <v>3575</v>
      </c>
      <c r="E30" s="0" t="s">
        <v>3576</v>
      </c>
      <c r="F30" s="0" t="s">
        <v>3528</v>
      </c>
      <c r="G30" s="0"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F1838-5026-637B-D0E1-FEFE524CDF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3629</v>
      </c>
      <c r="B1" s="835" t="s">
        <v>3630</v>
      </c>
      <c r="C1" s="835" t="s">
        <v>1177</v>
      </c>
    </row>
    <row customHeight="1" ht="11.25">
      <c r="A2" s="835">
        <v>4189678</v>
      </c>
      <c r="B2" s="835" t="s">
        <v>3631</v>
      </c>
      <c r="C2" s="835" t="s">
        <v>3632</v>
      </c>
    </row>
    <row customHeight="1" ht="11.25">
      <c r="A3" s="835">
        <v>4190415</v>
      </c>
      <c r="B3" s="835" t="s">
        <v>3633</v>
      </c>
      <c r="C3" s="835" t="s">
        <v>3632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0CC9D-36D3-BAD4-EA89-3A0E8CD530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3634</v>
      </c>
      <c r="B1" s="163" t="s">
        <v>3635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FD9A5-369F-8929-7A0E-C64B3E2852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3636</v>
      </c>
      <c r="B1" s="0" t="b">
        <v>1</v>
      </c>
    </row>
    <row customHeight="1" ht="11.25">
      <c r="A2" s="0" t="s">
        <v>3637</v>
      </c>
      <c r="B2" s="0" t="b">
        <v>0</v>
      </c>
    </row>
    <row customHeight="1" ht="11.25">
      <c r="A3" s="0" t="s">
        <v>3638</v>
      </c>
      <c r="B3" s="0" t="b">
        <v>1</v>
      </c>
    </row>
    <row customHeight="1" ht="11.25">
      <c r="A4" s="0" t="s">
        <v>3639</v>
      </c>
      <c r="B4" s="0" t="b">
        <v>0</v>
      </c>
    </row>
    <row customHeight="1" ht="11.25">
      <c r="A5" s="0" t="s">
        <v>3640</v>
      </c>
      <c r="B5" s="0" t="b">
        <v>0</v>
      </c>
    </row>
    <row customHeight="1" ht="11.25">
      <c r="A6" s="0" t="s">
        <v>3641</v>
      </c>
      <c r="B6" s="0" t="b">
        <v>0</v>
      </c>
    </row>
    <row customHeight="1" ht="11.25">
      <c r="A7" s="0" t="s">
        <v>3642</v>
      </c>
      <c r="B7" s="0" t="b">
        <v>0</v>
      </c>
    </row>
    <row customHeight="1" ht="11.25">
      <c r="A8" s="0" t="s">
        <v>3643</v>
      </c>
      <c r="B8" s="0" t="b">
        <v>0</v>
      </c>
    </row>
    <row customHeight="1" ht="11.25">
      <c r="A9" s="0" t="s">
        <v>3644</v>
      </c>
      <c r="B9" s="0" t="b">
        <v>0</v>
      </c>
    </row>
    <row customHeight="1" ht="11.25">
      <c r="A10" s="0" t="s">
        <v>3645</v>
      </c>
      <c r="B10" s="0" t="b">
        <v>0</v>
      </c>
    </row>
    <row customHeight="1" ht="11.25">
      <c r="A11" s="0" t="s">
        <v>3646</v>
      </c>
      <c r="B11" s="0" t="b">
        <v>0</v>
      </c>
    </row>
    <row customHeight="1" ht="11.25">
      <c r="A12" s="0" t="s">
        <v>3647</v>
      </c>
      <c r="B12" s="0" t="b">
        <v>0</v>
      </c>
    </row>
    <row customHeight="1" ht="11.25">
      <c r="A13" s="0" t="s">
        <v>3648</v>
      </c>
      <c r="B13" s="0" t="b">
        <v>0</v>
      </c>
    </row>
    <row customHeight="1" ht="11.25">
      <c r="A14" s="0" t="s">
        <v>3649</v>
      </c>
      <c r="B14" s="0" t="b">
        <v>1</v>
      </c>
    </row>
    <row customHeight="1" ht="11.25">
      <c r="A15" s="0" t="s">
        <v>3650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D2417-A34C-834D-6688-AA0FFCFE9F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4A3B7-BDE4-5416-B2EA-0D4F980204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3651</v>
      </c>
      <c r="B1" s="67" t="s">
        <v>3652</v>
      </c>
    </row>
    <row customHeight="1" ht="11.25">
      <c r="A2" s="64" t="s">
        <v>3653</v>
      </c>
      <c r="B2" s="64" t="s">
        <v>3654</v>
      </c>
    </row>
    <row customHeight="1" ht="11.25">
      <c r="A3" s="64" t="s">
        <v>3655</v>
      </c>
      <c r="B3" s="64" t="s">
        <v>3656</v>
      </c>
    </row>
    <row customHeight="1" ht="11.25">
      <c r="A4" s="64" t="s">
        <v>3657</v>
      </c>
      <c r="B4" s="64" t="s">
        <v>3658</v>
      </c>
    </row>
    <row customHeight="1" ht="11.25">
      <c r="A5" s="64" t="s">
        <v>3659</v>
      </c>
      <c r="B5" s="64" t="s">
        <v>3660</v>
      </c>
    </row>
    <row customHeight="1" ht="11.25">
      <c r="A6" s="64" t="s">
        <v>3661</v>
      </c>
      <c r="B6" s="64" t="s">
        <v>3662</v>
      </c>
    </row>
    <row customHeight="1" ht="11.25">
      <c r="A7" s="64" t="s">
        <v>3663</v>
      </c>
      <c r="B7" s="64" t="s">
        <v>3664</v>
      </c>
    </row>
    <row customHeight="1" ht="11.25">
      <c r="A8" s="64" t="s">
        <v>3665</v>
      </c>
      <c r="B8" s="64" t="s">
        <v>3666</v>
      </c>
    </row>
    <row customHeight="1" ht="11.25">
      <c r="A9" s="64" t="s">
        <v>3667</v>
      </c>
      <c r="B9" s="64" t="s">
        <v>3668</v>
      </c>
    </row>
    <row customHeight="1" ht="11.25">
      <c r="A10" s="64" t="s">
        <v>3669</v>
      </c>
      <c r="B10" s="64" t="s">
        <v>3670</v>
      </c>
    </row>
    <row customHeight="1" ht="11.25">
      <c r="A11" s="64" t="s">
        <v>3671</v>
      </c>
      <c r="B11" s="64" t="s">
        <v>3672</v>
      </c>
    </row>
    <row customHeight="1" ht="11.25">
      <c r="A12" s="64" t="s">
        <v>3673</v>
      </c>
      <c r="B12" s="64" t="s">
        <v>3674</v>
      </c>
    </row>
    <row customHeight="1" ht="11.25">
      <c r="A13" s="64" t="s">
        <v>3675</v>
      </c>
      <c r="B13" s="64" t="s">
        <v>3676</v>
      </c>
    </row>
    <row customHeight="1" ht="11.25">
      <c r="A14" s="64" t="s">
        <v>3677</v>
      </c>
      <c r="B14" s="64" t="s">
        <v>3678</v>
      </c>
    </row>
    <row customHeight="1" ht="11.25">
      <c r="A15" s="64" t="s">
        <v>3679</v>
      </c>
      <c r="B15" s="64" t="s">
        <v>3680</v>
      </c>
    </row>
    <row customHeight="1" ht="11.25">
      <c r="A16" s="64" t="s">
        <v>3681</v>
      </c>
      <c r="B16" s="64" t="s">
        <v>3682</v>
      </c>
    </row>
    <row customHeight="1" ht="11.25">
      <c r="A17" s="64" t="s">
        <v>3683</v>
      </c>
      <c r="B17" s="64" t="s">
        <v>3684</v>
      </c>
    </row>
    <row customHeight="1" ht="11.25">
      <c r="A18" s="64" t="s">
        <v>3685</v>
      </c>
      <c r="B18" s="64" t="s">
        <v>3686</v>
      </c>
    </row>
    <row customHeight="1" ht="11.25">
      <c r="A19" s="64" t="s">
        <v>3687</v>
      </c>
      <c r="B19" s="64" t="s">
        <v>3688</v>
      </c>
    </row>
    <row customHeight="1" ht="11.25">
      <c r="A20" s="64" t="s">
        <v>3689</v>
      </c>
      <c r="B20" s="64" t="s">
        <v>3690</v>
      </c>
    </row>
    <row customHeight="1" ht="11.25">
      <c r="A21" s="64" t="s">
        <v>3691</v>
      </c>
      <c r="B21" s="64" t="s">
        <v>3692</v>
      </c>
    </row>
    <row customHeight="1" ht="11.25">
      <c r="A22" s="64" t="s">
        <v>3693</v>
      </c>
      <c r="B22" s="64" t="s">
        <v>3694</v>
      </c>
    </row>
    <row customHeight="1" ht="11.25">
      <c r="A23" s="64" t="s">
        <v>3695</v>
      </c>
      <c r="B23" s="64" t="s">
        <v>3696</v>
      </c>
    </row>
    <row customHeight="1" ht="11.25">
      <c r="A24" s="64" t="s">
        <v>3697</v>
      </c>
      <c r="B24" s="64" t="s">
        <v>3698</v>
      </c>
    </row>
    <row customHeight="1" ht="11.25">
      <c r="A25" s="64" t="s">
        <v>3699</v>
      </c>
      <c r="B25" s="64" t="s">
        <v>3700</v>
      </c>
    </row>
    <row customHeight="1" ht="11.25">
      <c r="A26" s="64" t="s">
        <v>3701</v>
      </c>
      <c r="B26" s="64" t="s">
        <v>3702</v>
      </c>
    </row>
    <row customHeight="1" ht="11.25">
      <c r="A27" s="64" t="s">
        <v>3703</v>
      </c>
      <c r="B27" s="64" t="s">
        <v>3704</v>
      </c>
    </row>
    <row customHeight="1" ht="11.25">
      <c r="A28" s="64" t="s">
        <v>3705</v>
      </c>
      <c r="B28" s="64" t="s">
        <v>3706</v>
      </c>
    </row>
    <row customHeight="1" ht="11.25">
      <c r="A29" s="64" t="s">
        <v>3707</v>
      </c>
      <c r="B29" s="64" t="s">
        <v>3708</v>
      </c>
    </row>
    <row customHeight="1" ht="11.25">
      <c r="A30" s="64" t="s">
        <v>3709</v>
      </c>
      <c r="B30" s="64" t="s">
        <v>3710</v>
      </c>
    </row>
    <row customHeight="1" ht="11.25">
      <c r="A31" s="64" t="s">
        <v>3711</v>
      </c>
      <c r="B31" s="64" t="s">
        <v>3712</v>
      </c>
    </row>
    <row customHeight="1" ht="11.25">
      <c r="A32" s="64" t="s">
        <v>3713</v>
      </c>
      <c r="B32" s="64" t="s">
        <v>3714</v>
      </c>
    </row>
    <row customHeight="1" ht="11.25">
      <c r="A33" s="64" t="s">
        <v>3715</v>
      </c>
      <c r="B33" s="64" t="s">
        <v>3716</v>
      </c>
    </row>
    <row customHeight="1" ht="11.25">
      <c r="A34" s="64" t="s">
        <v>3717</v>
      </c>
      <c r="B34" s="64" t="s">
        <v>3718</v>
      </c>
    </row>
    <row customHeight="1" ht="11.25">
      <c r="A35" s="64" t="s">
        <v>3719</v>
      </c>
      <c r="B35" s="64" t="s">
        <v>3720</v>
      </c>
    </row>
    <row customHeight="1" ht="11.25">
      <c r="A36" s="64" t="s">
        <v>3721</v>
      </c>
      <c r="B36" s="64" t="s">
        <v>3722</v>
      </c>
    </row>
    <row customHeight="1" ht="11.25">
      <c r="A37" s="64" t="s">
        <v>3723</v>
      </c>
      <c r="B37" s="64" t="s">
        <v>3724</v>
      </c>
    </row>
    <row customHeight="1" ht="11.25">
      <c r="A38" s="64" t="s">
        <v>3725</v>
      </c>
      <c r="B38" s="64" t="s">
        <v>3726</v>
      </c>
    </row>
    <row customHeight="1" ht="11.25">
      <c r="A39" s="64" t="s">
        <v>3727</v>
      </c>
      <c r="B39" s="64" t="s">
        <v>3728</v>
      </c>
    </row>
    <row customHeight="1" ht="11.25">
      <c r="A40" s="64" t="s">
        <v>3729</v>
      </c>
      <c r="B40" s="64" t="s">
        <v>3730</v>
      </c>
    </row>
    <row customHeight="1" ht="11.25">
      <c r="A41" s="64" t="s">
        <v>3731</v>
      </c>
      <c r="B41" s="64" t="s">
        <v>3732</v>
      </c>
    </row>
    <row customHeight="1" ht="11.25">
      <c r="A42" s="64" t="s">
        <v>3733</v>
      </c>
      <c r="B42" s="64" t="s">
        <v>3734</v>
      </c>
    </row>
    <row customHeight="1" ht="11.25">
      <c r="A43" s="64" t="s">
        <v>3735</v>
      </c>
      <c r="B43" s="64" t="s">
        <v>3736</v>
      </c>
    </row>
    <row customHeight="1" ht="11.25">
      <c r="A44" s="64" t="s">
        <v>3737</v>
      </c>
      <c r="B44" s="64" t="s">
        <v>3738</v>
      </c>
    </row>
    <row customHeight="1" ht="11.25">
      <c r="A45" s="64" t="s">
        <v>3739</v>
      </c>
      <c r="B45" s="64" t="s">
        <v>3740</v>
      </c>
    </row>
    <row customHeight="1" ht="11.25">
      <c r="A46" s="64" t="s">
        <v>3741</v>
      </c>
      <c r="B46" s="64" t="s">
        <v>3742</v>
      </c>
    </row>
    <row customHeight="1" ht="11.25">
      <c r="A47" s="64" t="s">
        <v>3743</v>
      </c>
      <c r="B47" s="64" t="s">
        <v>3744</v>
      </c>
    </row>
    <row customHeight="1" ht="11.25">
      <c r="A48" s="64" t="s">
        <v>3745</v>
      </c>
      <c r="B48" s="64" t="s">
        <v>3746</v>
      </c>
    </row>
    <row customHeight="1" ht="11.25">
      <c r="A49" s="64" t="s">
        <v>3747</v>
      </c>
      <c r="B49" s="64" t="s">
        <v>3748</v>
      </c>
    </row>
    <row customHeight="1" ht="11.25">
      <c r="A50" s="64" t="s">
        <v>3749</v>
      </c>
      <c r="B50" s="64" t="s">
        <v>3750</v>
      </c>
    </row>
    <row customHeight="1" ht="11.25">
      <c r="A51" s="64" t="s">
        <v>3751</v>
      </c>
      <c r="B51" s="64" t="s">
        <v>3752</v>
      </c>
    </row>
    <row customHeight="1" ht="11.25">
      <c r="A52" s="64" t="s">
        <v>3753</v>
      </c>
      <c r="B52" s="64" t="s">
        <v>3754</v>
      </c>
    </row>
    <row customHeight="1" ht="11.25">
      <c r="A53" s="64" t="s">
        <v>3755</v>
      </c>
      <c r="B53" s="64" t="s">
        <v>3756</v>
      </c>
    </row>
    <row customHeight="1" ht="11.25">
      <c r="A54" s="64" t="s">
        <v>3757</v>
      </c>
      <c r="B54" s="64" t="s">
        <v>3758</v>
      </c>
    </row>
    <row customHeight="1" ht="11.25">
      <c r="A55" s="64" t="s">
        <v>3759</v>
      </c>
      <c r="B55" s="64" t="s">
        <v>3760</v>
      </c>
    </row>
    <row customHeight="1" ht="11.25">
      <c r="A56" s="64" t="s">
        <v>3761</v>
      </c>
      <c r="B56" s="64" t="s">
        <v>3762</v>
      </c>
    </row>
    <row customHeight="1" ht="11.25">
      <c r="A57" s="64" t="s">
        <v>3763</v>
      </c>
      <c r="B57" s="64" t="s">
        <v>3764</v>
      </c>
    </row>
    <row customHeight="1" ht="11.25">
      <c r="A58" s="64" t="s">
        <v>3765</v>
      </c>
      <c r="B58" s="64" t="s">
        <v>3766</v>
      </c>
    </row>
    <row customHeight="1" ht="11.25">
      <c r="A59" s="64" t="s">
        <v>3767</v>
      </c>
      <c r="B59" s="64" t="s">
        <v>3768</v>
      </c>
    </row>
    <row customHeight="1" ht="11.25">
      <c r="A60" s="64" t="s">
        <v>3769</v>
      </c>
      <c r="B60" s="64" t="s">
        <v>3770</v>
      </c>
    </row>
    <row customHeight="1" ht="11.25">
      <c r="A61" s="64"/>
      <c r="B61" s="64" t="s">
        <v>3771</v>
      </c>
    </row>
    <row customHeight="1" ht="11.25">
      <c r="A62" s="64"/>
      <c r="B62" s="64" t="s">
        <v>3772</v>
      </c>
    </row>
    <row customHeight="1" ht="11.25">
      <c r="A63" s="64"/>
      <c r="B63" s="64" t="s">
        <v>3773</v>
      </c>
    </row>
    <row customHeight="1" ht="11.25">
      <c r="A64" s="64"/>
      <c r="B64" s="64" t="s">
        <v>3774</v>
      </c>
    </row>
    <row customHeight="1" ht="11.25">
      <c r="A65" s="64"/>
      <c r="B65" s="64" t="s">
        <v>3775</v>
      </c>
    </row>
    <row customHeight="1" ht="11.25">
      <c r="A66" s="64"/>
      <c r="B66" s="64" t="s">
        <v>3776</v>
      </c>
    </row>
    <row customHeight="1" ht="11.25">
      <c r="A67" s="64"/>
      <c r="B67" s="64" t="s">
        <v>3777</v>
      </c>
    </row>
    <row customHeight="1" ht="11.25">
      <c r="A68" s="64"/>
      <c r="B68" s="64" t="s">
        <v>3778</v>
      </c>
    </row>
    <row customHeight="1" ht="11.25">
      <c r="A69" s="64"/>
      <c r="B69" s="64" t="s">
        <v>3779</v>
      </c>
    </row>
    <row customHeight="1" ht="11.25">
      <c r="A70" s="64"/>
      <c r="B70" s="64" t="s">
        <v>3780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E9A5A-AF87-D58D-DE95-64E0AE5B98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3781</v>
      </c>
    </row>
    <row customHeight="1" ht="90">
      <c r="B2" s="94" t="s">
        <v>3782</v>
      </c>
    </row>
    <row customHeight="1" ht="67.5">
      <c r="B3" s="94" t="s">
        <v>3783</v>
      </c>
    </row>
    <row customHeight="1" ht="33.75">
      <c r="B4" s="94" t="s">
        <v>3784</v>
      </c>
    </row>
    <row customHeight="1" ht="11.25">
      <c r="B5" s="94" t="s">
        <v>3785</v>
      </c>
    </row>
    <row customHeight="1" ht="22.5">
      <c r="B6" s="94" t="s">
        <v>3786</v>
      </c>
    </row>
    <row customHeight="1" ht="22.5">
      <c r="B7" s="94" t="s">
        <v>3787</v>
      </c>
    </row>
    <row customHeight="1" ht="22.5">
      <c r="B8" s="94" t="s">
        <v>3788</v>
      </c>
    </row>
    <row customHeight="1" ht="22.5">
      <c r="B9" s="94" t="s">
        <v>3789</v>
      </c>
    </row>
    <row customHeight="1" ht="56.25">
      <c r="B10" s="94" t="s">
        <v>3790</v>
      </c>
    </row>
    <row customHeight="1" ht="12.75">
      <c r="B11" s="159" t="s">
        <v>3791</v>
      </c>
    </row>
    <row customHeight="1" ht="11.25">
      <c r="B12" s="93" t="s">
        <v>3792</v>
      </c>
    </row>
    <row customHeight="1" ht="22.5">
      <c r="B13" s="94" t="s">
        <v>3793</v>
      </c>
    </row>
    <row customHeight="1" ht="67.5">
      <c r="B14" s="94" t="s">
        <v>3794</v>
      </c>
    </row>
    <row customHeight="1" ht="22.5">
      <c r="B15" s="94" t="s">
        <v>3795</v>
      </c>
    </row>
    <row customHeight="1" ht="11.25">
      <c r="B16" s="93" t="s">
        <v>3796</v>
      </c>
      <c r="D16" s="100"/>
    </row>
    <row customHeight="1" ht="33.75">
      <c r="B17" s="94" t="s">
        <v>3797</v>
      </c>
    </row>
    <row customHeight="1" ht="33.75">
      <c r="B18" s="94" t="s">
        <v>3798</v>
      </c>
    </row>
    <row customHeight="1" ht="11.25">
      <c r="B19" s="94" t="s">
        <v>3799</v>
      </c>
    </row>
    <row customHeight="1" ht="33.75">
      <c r="B20" s="94" t="s">
        <v>3800</v>
      </c>
    </row>
    <row customHeight="1" ht="11.25">
      <c r="B21" s="93" t="s">
        <v>3801</v>
      </c>
    </row>
    <row customHeight="1" ht="11.25">
      <c r="B22" s="94" t="s">
        <v>3802</v>
      </c>
    </row>
    <row r="24" customHeight="1" ht="22.5">
      <c r="B24" s="161" t="s">
        <v>3803</v>
      </c>
    </row>
    <row r="26" customHeight="1" ht="11.25">
      <c r="B26" s="93" t="s">
        <v>3804</v>
      </c>
    </row>
    <row customHeight="1" ht="22.5">
      <c r="B27" s="160" t="s">
        <v>399</v>
      </c>
    </row>
    <row customHeight="1" ht="56.25">
      <c r="B28" s="160" t="s">
        <v>3805</v>
      </c>
    </row>
    <row customHeight="1" ht="11.25">
      <c r="B29" s="210" t="s">
        <v>3806</v>
      </c>
    </row>
    <row customHeight="1" ht="22.5">
      <c r="B30" s="160" t="s">
        <v>3807</v>
      </c>
    </row>
    <row r="32" customHeight="1" ht="11.25">
      <c r="A32" s="188"/>
      <c r="B32" s="189" t="s">
        <v>3808</v>
      </c>
    </row>
    <row customHeight="1" ht="14.25">
      <c r="A33" s="190">
        <v>1</v>
      </c>
      <c r="B33" s="191" t="s">
        <v>3809</v>
      </c>
    </row>
    <row customHeight="1" ht="14.25">
      <c r="A34" s="190">
        <v>2</v>
      </c>
      <c r="B34" s="191" t="s">
        <v>3810</v>
      </c>
    </row>
    <row customHeight="1" ht="11.25">
      <c r="B35" s="189" t="s">
        <v>3811</v>
      </c>
    </row>
    <row customHeight="1" ht="11.25">
      <c r="B36" s="191" t="s">
        <v>3812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