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2"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Т-подкл'!$60:$61</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Т-подкл'!$62:$63</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Т-подкл'!$T$59</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Т-подкл'!$48:$56</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Т-подкл'!$46:$58</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Т-подкл'!$47:$57</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<sst xmlns="http://schemas.openxmlformats.org/spreadsheetml/2006/main" count="15788" uniqueCount="3898">
  <si>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</si>
  <si>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</si>
  <si>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</si>
  <si>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</si>
  <si>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</si>
  <si>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</si>
  <si>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</si>
  <si>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</si>
  <si>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</si>
  <si>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</si>
  <si>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</si>
  <si>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</si>
  <si>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</si>
  <si>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</si>
  <si>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</si>
  <si>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</si>
  <si>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</si>
  <si>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</si>
  <si>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</si>
  <si>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</si>
  <si>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</si>
  <si>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</si>
  <si>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</si>
  <si>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</si>
  <si>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</si>
  <si>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</si>
  <si>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</si>
  <si>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</si>
  <si>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</si>
  <si>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</si>
  <si>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</si>
  <si>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</si>
  <si>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</si>
  <si>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</si>
  <si>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</si>
  <si>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</si>
  <si>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</si>
  <si>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</si>
  <si>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</si>
  <si>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</si>
  <si>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</si>
  <si>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Сетевое издание "Сайт "Газеты Калужской области "Весть" http://www/vest-news.ru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</si>
  <si>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</si>
  <si>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</si>
  <si>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</si>
  <si>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</si>
  <si>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</si>
  <si>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</si>
  <si>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</si>
  <si>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</si>
  <si>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</si>
  <si>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</si>
  <si>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</si>
  <si>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</si>
  <si>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</si>
  <si>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</si>
  <si>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</si>
  <si>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</si>
  <si>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</si>
  <si>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</si>
  <si>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</si>
  <si>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</si>
  <si>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</si>
  <si>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</si>
  <si>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</si>
  <si>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</si>
  <si>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</si>
  <si>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</si>
  <si>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</si>
  <si>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</si>
  <si>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</si>
  <si>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</si>
  <si>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</si>
  <si>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</si>
  <si>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Трофимова Ирина Анатольевна</t>
  </si>
  <si>
    <t>Должность</t>
  </si>
  <si>
    <t>Начальник отдела экономики и финансов</t>
  </si>
  <si>
    <t>Контактный телефон</t>
  </si>
  <si>
    <t>8(484)396-01-80</t>
  </si>
  <si>
    <t>E-mail</t>
  </si>
  <si>
    <t>IAnTrofimova@rosatom.ru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</si>
  <si>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</si>
  <si>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</si>
  <si>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</si>
  <si>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</si>
  <si>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</si>
  <si>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</si>
  <si>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</si>
  <si>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</si>
  <si>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</si>
  <si>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</si>
  <si>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</si>
  <si>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</si>
  <si>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</si>
  <si>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</si>
  <si>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</si>
  <si>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</si>
  <si>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</si>
  <si>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</si>
  <si>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</si>
  <si>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</si>
  <si>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</si>
  <si>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</si>
  <si>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</si>
  <si>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</si>
  <si>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</si>
  <si>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</si>
  <si>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</si>
  <si>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</si>
  <si>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</si>
  <si>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</si>
  <si>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</si>
  <si>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</si>
  <si>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</si>
  <si>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</si>
  <si>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</si>
  <si>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</si>
  <si>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</si>
  <si>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</si>
  <si>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</si>
  <si>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</si>
  <si>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</si>
  <si>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</si>
  <si>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</si>
  <si>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</si>
  <si>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</si>
  <si>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</si>
  <si>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</si>
  <si>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</si>
  <si>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</si>
  <si>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</si>
  <si>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</si>
  <si>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</si>
  <si>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</si>
  <si>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</si>
  <si>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</si>
  <si>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</si>
  <si>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</si>
  <si>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</si>
  <si>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</si>
  <si>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</si>
  <si>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</si>
  <si>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</si>
  <si>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</si>
  <si>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</si>
  <si>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</si>
  <si>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</si>
  <si>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</si>
  <si>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</si>
  <si>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</si>
  <si>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</si>
  <si>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</si>
  <si>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</si>
  <si>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</si>
  <si>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</si>
  <si>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</si>
  <si>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</si>
  <si>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</si>
  <si>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</si>
  <si>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</si>
  <si>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</si>
  <si>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</si>
  <si>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</si>
  <si>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</si>
  <si>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</si>
  <si>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</si>
  <si>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</si>
  <si>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</si>
  <si>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</si>
  <si>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</si>
  <si>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</si>
  <si>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</si>
  <si>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</si>
  <si>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</si>
  <si>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</si>
  <si>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</si>
  <si>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</si>
  <si>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</si>
  <si>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</si>
  <si>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</si>
  <si>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</si>
  <si>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</si>
  <si>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</si>
  <si>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</si>
  <si>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</si>
  <si>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</si>
  <si>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</si>
  <si>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</si>
  <si>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</si>
  <si>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</si>
  <si>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</si>
  <si>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</si>
  <si>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</si>
  <si>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</si>
  <si>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</si>
  <si>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</si>
  <si>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</si>
  <si>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</si>
  <si>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</si>
  <si>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</si>
  <si>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</si>
  <si>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</si>
  <si>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</si>
  <si>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</si>
  <si>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</si>
  <si>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</si>
  <si>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</si>
  <si>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</si>
  <si>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</si>
  <si>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</si>
  <si>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</si>
  <si>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</si>
  <si>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</si>
  <si>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</si>
  <si>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</si>
  <si>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</si>
  <si>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</si>
  <si>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</si>
  <si>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</si>
  <si>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</si>
  <si>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</si>
  <si>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</si>
  <si>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</si>
  <si>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</si>
  <si>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</si>
  <si>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</si>
  <si>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</si>
  <si>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</si>
  <si>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</si>
  <si>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</si>
  <si>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</si>
  <si>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</si>
  <si>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</si>
  <si>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</si>
  <si>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</si>
  <si>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</si>
  <si>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</si>
  <si>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</si>
  <si>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</si>
  <si>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</si>
  <si>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</si>
  <si>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</si>
  <si>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</si>
  <si>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</si>
  <si>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</si>
  <si>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</si>
  <si>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</si>
  <si>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</si>
  <si>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</si>
  <si>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</si>
  <si>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</si>
  <si>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</si>
  <si>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</si>
  <si>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</si>
  <si>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</si>
  <si>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</si>
  <si>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</si>
  <si>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</si>
  <si>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</si>
  <si>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</si>
  <si>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</si>
  <si>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</si>
  <si>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</si>
  <si>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</si>
  <si>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</si>
  <si>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</si>
  <si>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</si>
  <si>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</si>
  <si>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</si>
  <si>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</si>
  <si>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</si>
  <si>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</si>
  <si>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</si>
  <si>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</si>
  <si>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</si>
  <si>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</si>
  <si>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</si>
  <si>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</si>
  <si>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</si>
  <si>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</si>
  <si>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</si>
  <si>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</si>
  <si>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</si>
  <si>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</si>
  <si>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</si>
  <si>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</si>
  <si>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</si>
  <si>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</si>
  <si>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</si>
  <si>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</si>
  <si>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</si>
  <si>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</si>
  <si>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</si>
  <si>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</si>
  <si>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</si>
  <si>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</si>
  <si>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</si>
  <si>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</si>
  <si>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</si>
  <si>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</si>
  <si>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</si>
  <si>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</si>
  <si>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</si>
  <si>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</si>
  <si>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</si>
  <si>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</si>
  <si>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</si>
  <si>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</si>
  <si>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</si>
  <si>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</si>
  <si>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</si>
  <si>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</si>
  <si>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</si>
  <si>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</si>
  <si>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</si>
  <si>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</si>
  <si>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</si>
  <si>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</si>
  <si>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</si>
  <si>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</si>
  <si>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</si>
  <si>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</si>
  <si>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</si>
  <si>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</si>
  <si>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</si>
  <si>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</si>
  <si>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</si>
  <si>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</si>
  <si>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</si>
  <si>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</si>
  <si>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</si>
  <si>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</si>
  <si>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</si>
  <si>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</si>
  <si>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</si>
  <si>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</si>
  <si>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</si>
  <si>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</si>
  <si>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</si>
  <si>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</si>
  <si>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</si>
  <si>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</si>
  <si>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</si>
  <si>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</si>
  <si>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</si>
  <si>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</si>
  <si>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</si>
  <si>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</si>
  <si>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</si>
  <si>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</si>
  <si>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</si>
  <si>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</si>
  <si>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</si>
  <si>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</si>
  <si>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</si>
  <si>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</si>
  <si>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</si>
  <si>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</si>
  <si>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</si>
  <si>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</si>
  <si>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</si>
  <si>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</si>
  <si>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</si>
  <si>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</si>
  <si>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</si>
  <si>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</si>
  <si>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</si>
  <si>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</si>
  <si>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</si>
  <si>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</si>
  <si>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</si>
  <si>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</si>
  <si>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</si>
  <si>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</si>
  <si>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</si>
  <si>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</si>
  <si>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</si>
  <si>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</si>
  <si>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</si>
  <si>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</si>
  <si>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</si>
  <si>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</si>
  <si>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</si>
  <si>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</si>
  <si>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</si>
  <si>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</si>
  <si>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</si>
  <si>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</si>
  <si>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</si>
  <si>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</si>
  <si>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</si>
  <si>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</si>
  <si>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</si>
  <si>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</si>
  <si>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</si>
  <si>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</si>
  <si>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</si>
  <si>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</si>
  <si>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</si>
  <si>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</si>
  <si>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</si>
  <si>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</si>
  <si>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</si>
  <si>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</si>
  <si>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</si>
  <si>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</si>
  <si>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</si>
  <si>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</si>
  <si>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</si>
  <si>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</si>
  <si>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</si>
  <si>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</si>
  <si>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</si>
  <si>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</si>
  <si>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</si>
  <si>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</si>
  <si>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</si>
  <si>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</si>
  <si>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</si>
  <si>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</si>
  <si>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</si>
  <si>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</si>
  <si>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</si>
  <si>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</si>
  <si>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</si>
  <si>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</si>
  <si>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</si>
  <si>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</si>
  <si>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</si>
  <si>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</si>
  <si>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</si>
  <si>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</si>
  <si>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</si>
  <si>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</si>
  <si>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</si>
  <si>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</si>
  <si>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</si>
  <si>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</si>
  <si>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</si>
  <si>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</si>
  <si>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</si>
  <si>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</si>
  <si>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</si>
  <si>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</si>
  <si>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</si>
  <si>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</si>
  <si>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</si>
  <si>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</si>
  <si>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</si>
  <si>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</si>
  <si>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</si>
  <si>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</si>
  <si>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</si>
  <si>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</si>
  <si>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</si>
  <si>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</si>
  <si>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</si>
  <si>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</si>
  <si>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</si>
  <si>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</si>
  <si>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</si>
  <si>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</si>
  <si>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</si>
  <si>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</si>
  <si>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</si>
  <si>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</si>
  <si>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</si>
  <si>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</si>
  <si>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</si>
  <si>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</si>
  <si>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</si>
  <si>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</si>
  <si>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</si>
  <si>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</si>
  <si>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</si>
  <si>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</si>
  <si>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</si>
  <si>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</si>
  <si>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</si>
  <si>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</si>
  <si>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</si>
  <si>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</si>
  <si>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</si>
  <si>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</si>
  <si>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</si>
  <si>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</si>
  <si>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</si>
  <si>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</si>
  <si>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</si>
  <si>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</si>
  <si>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</si>
  <si>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</si>
  <si>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</si>
  <si>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</si>
  <si>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</si>
  <si>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</si>
  <si>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</si>
  <si>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</si>
  <si>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</si>
  <si>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</si>
  <si>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</si>
  <si>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</si>
  <si>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t>
  </si>
  <si>
    <t>от 101 мм до 150 мм включительно</t>
  </si>
  <si>
    <t xml:space="preserve">Открытый способ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</si>
  <si>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</si>
  <si>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</si>
  <si>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</si>
  <si>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</si>
  <si>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</si>
  <si>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</si>
  <si>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</si>
  <si>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</si>
  <si>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</si>
  <si>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</si>
  <si>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</si>
  <si>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</si>
  <si>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</si>
  <si>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</si>
  <si>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</si>
  <si>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</si>
  <si>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</si>
  <si>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</si>
  <si>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</si>
  <si>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</si>
  <si>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</si>
  <si>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</si>
  <si>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</si>
  <si>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</si>
  <si>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</si>
  <si>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</si>
  <si>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</si>
  <si>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</si>
  <si>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</si>
  <si>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</si>
  <si>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</si>
  <si>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</si>
  <si>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</si>
  <si>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</si>
  <si>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</si>
  <si>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</si>
  <si>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</si>
  <si>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</si>
  <si>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</si>
  <si>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</si>
  <si>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</si>
  <si>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</si>
  <si>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</si>
  <si>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</si>
  <si>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</si>
  <si>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</si>
  <si>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</si>
  <si>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</si>
  <si>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</si>
  <si>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</si>
  <si>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</si>
  <si>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</si>
  <si>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</si>
  <si>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</si>
  <si>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</si>
  <si>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</si>
  <si>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</si>
  <si>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</si>
  <si>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</si>
  <si>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</si>
  <si>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</si>
  <si>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</si>
  <si>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</si>
  <si>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</si>
  <si>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</si>
  <si>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</si>
  <si>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</si>
  <si>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</si>
  <si>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</si>
  <si>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</si>
  <si>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</si>
  <si>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</si>
  <si>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</si>
  <si>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</si>
  <si>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</si>
  <si>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</si>
  <si>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</si>
  <si>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</si>
  <si>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</si>
  <si>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</si>
  <si>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</si>
  <si>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</si>
  <si>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</si>
  <si>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</si>
  <si>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</si>
  <si>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</si>
  <si>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</si>
  <si>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</si>
  <si>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</si>
  <si>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</si>
  <si>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</si>
  <si>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</si>
  <si>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</si>
  <si>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</si>
  <si>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</si>
  <si>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</si>
  <si>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</si>
  <si>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</si>
  <si>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</si>
  <si>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</si>
  <si>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</si>
  <si>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</si>
  <si>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</si>
  <si>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</si>
  <si>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</si>
  <si>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</si>
  <si>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</si>
  <si>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</si>
  <si>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</si>
  <si>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</si>
  <si>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</si>
  <si>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</si>
  <si>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</si>
  <si>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</si>
  <si>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</si>
  <si>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</si>
  <si>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</si>
  <si>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</si>
  <si>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</si>
  <si>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</si>
  <si>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</si>
  <si>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</si>
  <si>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</si>
  <si>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</si>
  <si>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</si>
  <si>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</si>
  <si>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</si>
  <si>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</si>
  <si>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</si>
  <si>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</si>
  <si>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</si>
  <si>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</si>
  <si>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</si>
  <si>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</si>
  <si>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</si>
  <si>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</si>
  <si>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</si>
  <si>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</si>
  <si>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</si>
  <si>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</si>
  <si>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</si>
  <si>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</si>
  <si>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</si>
  <si>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</si>
  <si>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</si>
  <si>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</si>
  <si>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</si>
  <si>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</si>
  <si>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</si>
  <si>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</si>
  <si>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</si>
  <si>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</si>
  <si>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</si>
  <si>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</si>
  <si>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</si>
  <si>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</si>
  <si>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</si>
  <si>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</si>
  <si>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</si>
  <si>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</si>
  <si>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</si>
  <si>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</si>
  <si>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</si>
  <si>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</si>
  <si>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</si>
  <si>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</si>
  <si>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</si>
  <si>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</si>
  <si>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</si>
  <si>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</si>
  <si>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</si>
  <si>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</si>
  <si>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</si>
  <si>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</si>
  <si>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</si>
  <si>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</si>
  <si>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</si>
  <si>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</si>
  <si>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</si>
  <si>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</si>
  <si>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</si>
  <si>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</si>
  <si>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</si>
  <si>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</si>
  <si>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</si>
  <si>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</si>
  <si>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</si>
  <si>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</si>
  <si>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</si>
  <si>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</si>
  <si>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</si>
  <si>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</si>
  <si>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</si>
  <si>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</si>
  <si>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</si>
  <si>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</si>
  <si>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</si>
  <si>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</si>
  <si>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</si>
  <si>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</si>
  <si>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</si>
  <si>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</si>
  <si>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</si>
  <si>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</si>
  <si>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</si>
  <si>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</si>
  <si>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</si>
  <si>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</si>
  <si>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</si>
  <si>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</si>
  <si>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</si>
  <si>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</si>
  <si>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</si>
  <si>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</si>
  <si>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</si>
  <si>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</si>
  <si>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</si>
  <si>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</si>
  <si>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</si>
  <si>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</si>
  <si>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</si>
  <si>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</si>
  <si>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</si>
  <si>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</si>
  <si>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</si>
  <si>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</si>
  <si>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</si>
  <si>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</si>
  <si>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</si>
  <si>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</si>
  <si>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</si>
  <si>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</si>
  <si>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</si>
  <si>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</si>
  <si>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</si>
  <si>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</si>
  <si>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</si>
  <si>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</si>
  <si>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</si>
  <si>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</si>
  <si>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</si>
  <si>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</si>
  <si>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</si>
  <si>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</si>
  <si>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</si>
  <si>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</si>
  <si>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</si>
  <si>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</si>
  <si>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</si>
  <si>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</si>
  <si>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</si>
  <si>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</si>
  <si>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</si>
  <si>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</si>
  <si>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</si>
  <si>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</si>
  <si>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</si>
  <si>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</si>
  <si>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</si>
  <si>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</si>
  <si>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</si>
  <si>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</si>
  <si>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</si>
  <si>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</si>
  <si>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</si>
  <si>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</si>
  <si>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</si>
  <si>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</si>
  <si>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</si>
  <si>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</si>
  <si>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</si>
  <si>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</si>
  <si>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</si>
  <si>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</si>
  <si>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</si>
  <si>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</si>
  <si>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</si>
  <si>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</si>
  <si>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</si>
  <si>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</si>
  <si>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</si>
  <si>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</si>
  <si>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</si>
  <si>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</si>
  <si>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</si>
  <si>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</si>
  <si>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</si>
  <si>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</si>
  <si>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</si>
  <si>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</si>
  <si>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</si>
  <si>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</si>
  <si>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</si>
  <si>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</si>
  <si>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</si>
  <si>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</si>
  <si>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</si>
  <si>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</si>
  <si>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</si>
  <si>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</si>
  <si>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</si>
  <si>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</si>
  <si>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</si>
  <si>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</si>
  <si>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</si>
  <si>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</si>
  <si>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</si>
  <si>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</si>
  <si>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</si>
  <si>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</si>
  <si>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</si>
  <si>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</si>
  <si>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</si>
  <si>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</si>
  <si>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</si>
  <si>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</si>
  <si>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</si>
  <si>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</si>
  <si>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</si>
  <si>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</si>
  <si>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</si>
  <si>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</si>
  <si>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</si>
  <si>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</si>
  <si>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</si>
  <si>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</si>
  <si>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</si>
  <si>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</si>
  <si>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</si>
  <si>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</si>
  <si>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</si>
  <si>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</si>
  <si>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</si>
  <si>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</si>
  <si>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</si>
  <si>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</si>
  <si>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</si>
  <si>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</si>
  <si>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</si>
  <si>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</si>
  <si>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</si>
  <si>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</si>
  <si>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</si>
  <si>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</si>
  <si>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</si>
  <si>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</si>
  <si>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</si>
  <si>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</si>
  <si>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</si>
  <si>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</si>
  <si>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</si>
  <si>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</si>
  <si>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</si>
  <si>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</si>
  <si>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</si>
  <si>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</si>
  <si>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</si>
  <si>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</si>
  <si>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</si>
  <si>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</si>
  <si>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</si>
  <si>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</si>
  <si>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</si>
  <si>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</si>
  <si>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</si>
  <si>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</si>
  <si>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</si>
  <si>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</si>
  <si>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</si>
  <si>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</si>
  <si>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</si>
  <si>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</si>
  <si>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</si>
  <si>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</si>
  <si>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</si>
  <si>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</si>
  <si>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</si>
  <si>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</si>
  <si>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</si>
  <si>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</si>
  <si>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</si>
  <si>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</si>
  <si>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</si>
  <si>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</si>
  <si>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</si>
  <si>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</si>
  <si>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</si>
  <si>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</si>
  <si>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</si>
  <si>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</si>
  <si>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</si>
  <si>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</si>
  <si>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</si>
  <si>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</si>
  <si>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</si>
  <si>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</si>
  <si>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</si>
  <si>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</si>
  <si>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</si>
  <si>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</si>
  <si>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</si>
  <si>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</si>
  <si>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</si>
  <si>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</si>
  <si>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</si>
  <si>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</si>
  <si>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</si>
  <si>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</si>
  <si>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</si>
  <si>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</si>
  <si>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</si>
  <si>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</si>
  <si>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</si>
  <si>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</si>
  <si>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</si>
  <si>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</si>
  <si>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</si>
  <si>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</si>
  <si>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</si>
  <si>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</si>
  <si>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</si>
  <si>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</si>
  <si>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</si>
  <si>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</si>
  <si>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</si>
  <si>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</si>
  <si>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</si>
  <si>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</si>
  <si>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</si>
  <si>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</si>
  <si>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</si>
  <si>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</si>
  <si>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</si>
  <si>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</si>
  <si>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</si>
  <si>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</si>
  <si>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</si>
  <si>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</si>
  <si>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</si>
  <si>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</si>
  <si>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</si>
  <si>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</si>
  <si>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</si>
  <si>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</si>
  <si>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</si>
  <si>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</si>
  <si>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</si>
  <si>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</si>
  <si>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</si>
  <si>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</si>
  <si>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</si>
  <si>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</si>
  <si>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</si>
  <si>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</si>
  <si>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</si>
  <si>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</si>
  <si>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</si>
  <si>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</si>
  <si>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</si>
  <si>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</si>
  <si>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</si>
  <si>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</si>
  <si>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</si>
  <si>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</si>
  <si>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</si>
  <si>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</si>
  <si>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</si>
  <si>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</si>
  <si>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</si>
  <si>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</si>
  <si>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</si>
  <si>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</si>
  <si>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</si>
  <si>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</si>
  <si>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</si>
  <si>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</si>
  <si>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</si>
  <si>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</si>
  <si>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</si>
  <si>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</si>
  <si>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</si>
  <si>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</si>
  <si>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</si>
  <si>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</si>
  <si>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</si>
  <si>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</si>
  <si>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</si>
  <si>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</si>
  <si>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</si>
  <si>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</si>
  <si>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</si>
  <si>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</si>
  <si>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</si>
  <si>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</si>
  <si>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</si>
  <si>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</si>
  <si>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</si>
  <si>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</si>
  <si>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</si>
  <si>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</si>
  <si>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</si>
  <si>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</si>
  <si>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</si>
  <si>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</si>
  <si>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</si>
  <si>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</si>
  <si>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</si>
  <si>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</si>
  <si>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</si>
  <si>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</si>
  <si>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</si>
  <si>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</si>
  <si>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</si>
  <si>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</si>
  <si>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</si>
  <si>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</si>
  <si>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</si>
  <si>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</si>
  <si>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</si>
  <si>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</si>
  <si>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</si>
  <si>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</si>
  <si>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</si>
  <si>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</si>
  <si>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</si>
  <si>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</si>
  <si>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</si>
  <si>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</si>
  <si>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</si>
  <si>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</si>
  <si>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https://www.rusatom-utilities.ru/consumers/</t>
  </si>
  <si>
    <t>https://portal.eias.ru/Portal/DownloadPage.aspx?type=12&amp;guid=3e4c9ef9-d40f-450e-890e-6fc0fa252eed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</si>
  <si>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</si>
  <si>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https://portal.eias.ru/Portal/DownloadPage.aspx?type=12&amp;guid=239aca8d-ac93-4caf-b640-86ffda2ee77a</t>
  </si>
  <si>
    <t>Перечень документов, представляемых одновременно с заявлением о подключении к централизованной системе холодного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</si>
  <si>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</si>
  <si>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Утверждены постановлением Правительства
Российской Федерации от 30 ноября 2021 г. N 2130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</si>
  <si>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</si>
  <si>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</si>
  <si>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(484)3963751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</si>
  <si>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</si>
  <si>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</si>
  <si>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249038, г. Обнинск, Коммунальный проезд, 21, АБК 2, 3-й этаж.</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</si>
  <si>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</si>
  <si>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Рабочие дни: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</si>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</sst>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AnTrofimova@ros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5072F-C27E-0A44-59D3-9F624F4154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30B0ED-CE39-8201-78F9-EEEE5DD0125B}" mc:Ignorable="x14ac xr xr2 xr3">
  <sheetPr>
    <tabColor rgb="FFCCCCFF"/>
  </sheetPr>
  <dimension ref="A1:P78"/>
  <sheetViews>
    <sheetView topLeftCell="A1" showGridLines="0" zoomScale="90" workbookViewId="0">
      <selection activeCell="K21" sqref="K21"/>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45537.36806712963</v>
      </c>
      <c r="G11" s="62"/>
      <c r="H11" s="779" t="s">
        <v>18</v>
      </c>
      <c r="J11" s="882" t="s">
        <v>19</v>
      </c>
    </row>
    <row customHeight="1" ht="22.5">
      <c r="A12" s="1952"/>
      <c r="D12" s="60"/>
      <c r="E12" s="1173" t="s">
        <v>20</v>
      </c>
      <c r="F12" s="2549">
        <v>45657.36814814815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45537.36920138889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65" t="s">
        <v>39</v>
      </c>
      <c r="G23" s="58"/>
    </row>
    <row customHeight="1" ht="27.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60</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62</v>
      </c>
      <c r="F53" s="1055" t="s">
        <v>55</v>
      </c>
      <c r="G53" s="538"/>
      <c r="I53" s="540"/>
      <c r="J53" s="884"/>
      <c r="P53" s="541"/>
    </row>
    <row s="2585"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65</v>
      </c>
      <c r="F58" s="1055" t="s">
        <v>60</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565"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65"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3"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B2C1D78-16AE-A021-3034-64597F010713}"/>
    <hyperlink ref="H17" location="Титульный!H9" display="Как заполнить?" tooltip="Помощь по работе с полями отчётной формы" xr:uid="{9E3E893D-25FE-C182-47EF-A774632A66EC}"/>
    <hyperlink ref="H39" location="Титульный!H9" display="Как заполнить?" tooltip="Помощь по работе с полями отчётной формы" xr:uid="{6E055D79-1379-3526-4008-F5F7C5F33156}"/>
    <hyperlink ref="H62" location="Титульный!H9" display="Как заполнить?" tooltip="Помощь по работе с полями отчётной формы" xr:uid="{36A4C762-8CCD-65C6-6C64-FEE8871AE3D8}"/>
    <hyperlink ref="F70" r:id="rId4" xr:uid="{66AD7EA1-D0F7-446A-3E45-22018F5FA4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0511-8E89-223E-6852-19C8214A2EA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4"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8"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A0996-1B76-FAFB-0229-D9D850F9366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7"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7"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686E8-0004-6A3D-368A-D4E7BC6E16B1}" mc:Ignorable="x14ac xr xr2 xr3">
  <sheetPr>
    <tabColor rgb="FFCCCCFF"/>
  </sheetPr>
  <dimension ref="A1:AR130"/>
  <sheetViews>
    <sheetView topLeftCell="A1" showGridLines="0" zoomScale="90" workbookViewId="0">
      <selection activeCell="J84" sqref="J84:J87"/>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4"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2"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3"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209</v>
      </c>
      <c r="AD64" s="1296" t="s">
        <v>210</v>
      </c>
      <c r="AE64" s="1296" t="s">
        <v>211</v>
      </c>
      <c r="AF64" s="1296" t="s">
        <v>212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3"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4"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4"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214</v>
      </c>
      <c r="AD69" s="1296" t="s">
        <v>215</v>
      </c>
      <c r="AE69" s="1296" t="s">
        <v>216</v>
      </c>
      <c r="AF69" s="1296" t="s">
        <v>217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218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219</v>
      </c>
      <c r="AD74" s="1296" t="s">
        <v>220</v>
      </c>
      <c r="AE74" s="1296" t="s">
        <v>221</v>
      </c>
      <c r="AF74" s="1296" t="s">
        <v>222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224</v>
      </c>
      <c r="AD79" s="1296" t="s">
        <v>225</v>
      </c>
      <c r="AE79" s="1296" t="s">
        <v>226</v>
      </c>
      <c r="AF79" s="1296" t="s">
        <v>227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28.333333333333332">
      <c r="A84" s="314"/>
      <c r="C84" s="195"/>
      <c r="D84" s="1991">
        <v>5</v>
      </c>
      <c r="E84" s="1993" t="s">
        <v>228</v>
      </c>
      <c r="F84" s="1995" t="s">
        <v>60</v>
      </c>
      <c r="G84" s="2878" t="str">
        <f>INDEX(COLDVSNA_PT_VED_NAME,MATCH(4189677,COLDVSNA_PT_VED_ID,0))</f>
        <v>Подключение (технологическое присоединение) к централизованной системе водоснабжения</v>
      </c>
      <c r="H84" s="2879"/>
      <c r="I84" s="2879">
        <v>1</v>
      </c>
      <c r="J84" s="2880" t="s">
        <v>229</v>
      </c>
      <c r="K84" s="2881" t="s">
        <v>55</v>
      </c>
      <c r="L84" s="2882"/>
      <c r="M84" s="2882" t="s">
        <v>107</v>
      </c>
      <c r="N84" s="2883" t="s">
        <v>24</v>
      </c>
      <c r="O84" s="2881" t="s">
        <v>55</v>
      </c>
      <c r="P84" s="2882"/>
      <c r="Q84" s="2882" t="s">
        <v>107</v>
      </c>
      <c r="R84" s="2884" t="s">
        <v>24</v>
      </c>
      <c r="S84" s="2885" t="s">
        <v>55</v>
      </c>
      <c r="T84" s="2885"/>
      <c r="U84" s="2885" t="s">
        <v>107</v>
      </c>
      <c r="V84" s="2886"/>
      <c r="W84" s="2880"/>
      <c r="X84" s="1296"/>
      <c r="Y84" s="1296"/>
      <c r="Z84" s="1296"/>
      <c r="AA84" s="1296"/>
      <c r="AB84" s="1296" t="s">
        <v>230</v>
      </c>
      <c r="AC84" s="1296" t="s">
        <v>231</v>
      </c>
      <c r="AD84" s="1296" t="s">
        <v>232</v>
      </c>
      <c r="AE84" s="1296" t="s">
        <v>233</v>
      </c>
      <c r="AF84" s="1296" t="s">
        <v>234</v>
      </c>
      <c r="AG84" s="1296"/>
      <c r="AH84" s="1296" t="str">
        <f>IF($E$84=0,"",$E$84)</f>
        <v>Тариф на подключение (технологическое присоединение) к централизованной системе холодного водоснабжения</v>
      </c>
      <c r="AI84" s="1296" t="str">
        <f>IF($G$84=0,"",$G$84)</f>
        <v>Подключение (технологическое присоединение) к централизованной системе водоснабжения</v>
      </c>
      <c r="AJ84" s="1296" t="str">
        <f>IF($J$84=0,"",$J$84)</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v>
      </c>
      <c r="AK84" s="1296" t="str">
        <f>IF($K$84="нет","без дифференциации",IF($N$84=0,"",$N$84))</f>
        <v>без дифференциации</v>
      </c>
      <c r="AL84" s="1296" t="str">
        <f>IF($O$84="нет","без дифференциации",IF($R$84=0,"",$R$84))</f>
        <v>без дифференциации</v>
      </c>
      <c r="AM84" s="1296" t="str">
        <f>IF($S$84="нет","без дифференциации",IF($V$84=0,"",$V$84))</f>
        <v>без дифференциации</v>
      </c>
      <c r="AN84" s="1813">
        <f>$I$84</f>
        <v>1</v>
      </c>
      <c r="AO84" s="1296" t="str">
        <f>$I$84&amp;"."&amp;$M$84</f>
        <v>1.1</v>
      </c>
      <c r="AP84" s="1288" t="str">
        <f>$I$84&amp;"."&amp;$M$84&amp;"."&amp;$Q$84</f>
        <v>1.1.1</v>
      </c>
      <c r="AQ84" s="1288" t="str">
        <f>$I$84&amp;"."&amp;$M$84&amp;"."&amp;$Q$84&amp;"."&amp;$U$84</f>
        <v>1.1.1.1</v>
      </c>
    </row>
    <row s="2873" customFormat="1" customHeight="1" ht="17.25">
      <c r="A85" s="314"/>
      <c r="C85" s="313"/>
      <c r="D85" s="1991"/>
      <c r="E85" s="1993"/>
      <c r="F85" s="1996"/>
      <c r="G85" s="2878"/>
      <c r="H85" s="2879"/>
      <c r="I85" s="2879"/>
      <c r="J85" s="2880"/>
      <c r="K85" s="2887"/>
      <c r="L85" s="2882"/>
      <c r="M85" s="2882"/>
      <c r="N85" s="2883" t="s">
        <v>24</v>
      </c>
      <c r="O85" s="2887"/>
      <c r="P85" s="2882"/>
      <c r="Q85" s="2882"/>
      <c r="R85" s="2884" t="s">
        <v>24</v>
      </c>
      <c r="S85" s="2885"/>
      <c r="T85" s="2888"/>
      <c r="U85" s="2889"/>
      <c r="V85" s="2889"/>
      <c r="W85" s="2880"/>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2890"/>
      <c r="H86" s="2891"/>
      <c r="I86" s="2891"/>
      <c r="J86" s="2892"/>
      <c r="K86" s="2887"/>
      <c r="L86" s="2891"/>
      <c r="M86" s="2891"/>
      <c r="N86" s="2884" t="s">
        <v>24</v>
      </c>
      <c r="O86" s="2893"/>
      <c r="P86" s="2894"/>
      <c r="Q86" s="2895"/>
      <c r="R86" s="2896" t="s">
        <v>235</v>
      </c>
      <c r="S86" s="2897"/>
      <c r="T86" s="2898"/>
      <c r="U86" s="2899"/>
      <c r="V86" s="2900"/>
      <c r="W86" s="2901"/>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62.5">
      <c r="A87" s="314"/>
      <c r="C87" s="313"/>
      <c r="D87" s="1992"/>
      <c r="E87" s="1994"/>
      <c r="F87" s="1996"/>
      <c r="G87" s="2890"/>
      <c r="H87" s="2891"/>
      <c r="I87" s="2891"/>
      <c r="J87" s="2892"/>
      <c r="K87" s="2893"/>
      <c r="L87" s="2902"/>
      <c r="M87" s="2903"/>
      <c r="N87" s="2904" t="s">
        <v>236</v>
      </c>
      <c r="O87" s="2905"/>
      <c r="P87" s="2906"/>
      <c r="Q87" s="2907"/>
      <c r="R87" s="2908"/>
      <c r="S87" s="2909"/>
      <c r="T87" s="2910"/>
      <c r="U87" s="2911"/>
      <c r="V87" s="2912"/>
      <c r="W87" s="2913"/>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50">
      <c r="A88" s="314"/>
      <c r="C88" s="313"/>
      <c r="D88" s="1992"/>
      <c r="E88" s="1994"/>
      <c r="F88" s="1997"/>
      <c r="G88" s="2890"/>
      <c r="H88" s="2914"/>
      <c r="I88" s="2915"/>
      <c r="J88" s="2916" t="s">
        <v>237</v>
      </c>
      <c r="K88" s="2917"/>
      <c r="L88" s="2918"/>
      <c r="M88" s="2919"/>
      <c r="N88" s="2920"/>
      <c r="O88" s="2921"/>
      <c r="P88" s="2922"/>
      <c r="Q88" s="2923"/>
      <c r="R88" s="2924"/>
      <c r="S88" s="2925"/>
      <c r="T88" s="2926"/>
      <c r="U88" s="2927"/>
      <c r="V88" s="2928"/>
      <c r="W88" s="2929"/>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562FE-FEBD-846D-6EB7-D6DEEFBE464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5D40A-9ACE-9C7F-6C8C-5E2818D33D0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Калужская область</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7706757331</v>
      </c>
      <c r="G14" s="1019" t="s">
        <v>298</v>
      </c>
      <c r="H14" s="481"/>
    </row>
    <row customHeight="1" ht="22.5" hidden="1">
      <c r="A15" s="463"/>
      <c r="B15" s="508"/>
      <c r="C15" s="463"/>
      <c r="D15" s="1016" t="s">
        <v>299</v>
      </c>
      <c r="E15" s="1017" t="s">
        <v>300</v>
      </c>
      <c r="F15" s="1018" t="str">
        <f>IF(kpp="","",kpp)</f>
        <v>770601001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88</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086C9-6D3B-AEB6-29A1-F6A2C819561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5" width="1.7109375" hidden="1" customWidth="1"/>
    <col min="8" max="11" style="3130" width="19.8515625" hidden="1" customWidth="1"/>
    <col min="12" max="12" style="3130" width="9.7109375" hidden="1" customWidth="1"/>
    <col min="13" max="18" style="3130" width="19.8515625" hidden="1" customWidth="1"/>
    <col min="19" max="19" style="2625" width="1.7109375" hidden="1" customWidth="1"/>
    <col min="20" max="22" style="3153" width="19.8515625" hidden="1" customWidth="1"/>
    <col min="23" max="23" style="2625" width="1.7109375" hidden="1" customWidth="1"/>
    <col min="24" max="26" style="3153" width="19.8515625" customWidth="1"/>
    <col min="27" max="27" style="2625" width="1.7109375" hidden="1" customWidth="1"/>
    <col min="28" max="29" style="3153" width="19.8515625" hidden="1" customWidth="1"/>
    <col min="30" max="30" style="2625" width="1.7109375" hidden="1" customWidth="1"/>
    <col min="31" max="31" style="3130" width="103.7109375" hidden="1" customWidth="1"/>
    <col min="32" max="32" style="3153" width="103.7109375" hidden="1" customWidth="1"/>
    <col min="33" max="33" style="3153" width="103.7109375" customWidth="1"/>
    <col min="34"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500AD-035D-710A-C6FF-DB5FAF5FF09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54441-B778-D578-B0BD-1F564FCA913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5" width="9.140625" hidden="1" customWidth="1"/>
    <col min="4" max="4" style="3152" width="3.7109375" customWidth="1"/>
    <col min="5" max="5" style="3130" width="6.28125" customWidth="1"/>
    <col min="6" max="6" style="2625"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81</v>
      </c>
      <c r="H1" s="495" t="s">
        <v>82</v>
      </c>
      <c r="I1" s="495" t="s">
        <v>83</v>
      </c>
      <c r="P1" s="495" t="s">
        <v>81</v>
      </c>
      <c r="Q1" s="495" t="s">
        <v>82</v>
      </c>
      <c r="R1" s="495" t="s">
        <v>83</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АО "РИР"</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60</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66024-E591-20A5-9E13-FB6103F0366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45537.36920138889</v>
      </c>
      <c r="W30" s="2099"/>
      <c r="X30" s="2099"/>
      <c r="Y30" s="2099"/>
      <c r="Z30" s="2099"/>
      <c r="AA30" s="2099"/>
      <c r="AB30" s="2099"/>
      <c r="AC30" s="322"/>
      <c r="AD30" s="2099" t="str">
        <f>IF(TITLE_DATE_PR_CHANGE="",IF(TITLE_DATE_PR="","",TITLE_DATE_PR),TITLE_DATE_PR_CHANGE)</f>
        <v>45537.36920138889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62-РК</v>
      </c>
      <c r="W31" s="2100"/>
      <c r="X31" s="2100"/>
      <c r="Y31" s="2100"/>
      <c r="Z31" s="2100"/>
      <c r="AA31" s="2100"/>
      <c r="AB31" s="2100"/>
      <c r="AC31" s="322"/>
      <c r="AD31" s="2100" t="str">
        <f>IF(TITLE_NUMBER_PR_CHANGE="",IF(TITLE_NUMBER_PR="","",TITLE_NUMBER_PR),TITLE_NUMBER_PR_CHANGE)</f>
        <v>62-РК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45537.36920138889</v>
      </c>
      <c r="W34" s="2099"/>
      <c r="X34" s="2099"/>
      <c r="Y34" s="2099"/>
      <c r="Z34" s="2099"/>
      <c r="AA34" s="2099"/>
      <c r="AB34" s="2099"/>
      <c r="AC34" s="322"/>
      <c r="AD34" s="2099" t="str">
        <f>IF(TITLE_DATE_PR_CHANGE="",IF(TITLE_DATE_PR="","",TITLE_DATE_PR),TITLE_DATE_PR_CHANGE)</f>
        <v>45537.36920138889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62-РК</v>
      </c>
      <c r="W35" s="2100"/>
      <c r="X35" s="2100"/>
      <c r="Y35" s="2100"/>
      <c r="Z35" s="2100"/>
      <c r="AA35" s="2100"/>
      <c r="AB35" s="2100"/>
      <c r="AC35" s="322"/>
      <c r="AD35" s="2100" t="str">
        <f>IF(TITLE_NUMBER_PR_CHANGE="",IF(TITLE_NUMBER_PR="","",TITLE_NUMBER_PR),TITLE_NUMBER_PR_CHANGE)</f>
        <v>62-РК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C72E3-2005-053E-79D2-7C72714754A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45537.36920138889</v>
      </c>
      <c r="W30" s="2099"/>
      <c r="X30" s="2099"/>
      <c r="Y30" s="2099"/>
      <c r="Z30" s="2099"/>
      <c r="AA30" s="2099"/>
      <c r="AB30" s="2099"/>
      <c r="AC30" s="322"/>
      <c r="AD30" s="2099" t="str">
        <f>IF(TITLE_DATE_PR_CHANGE="",IF(TITLE_DATE_PR="","",TITLE_DATE_PR),TITLE_DATE_PR_CHANGE)</f>
        <v>45537.36920138889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62-РК</v>
      </c>
      <c r="W31" s="2100"/>
      <c r="X31" s="2100"/>
      <c r="Y31" s="2100"/>
      <c r="Z31" s="2100"/>
      <c r="AA31" s="2100"/>
      <c r="AB31" s="2100"/>
      <c r="AC31" s="322"/>
      <c r="AD31" s="2100" t="str">
        <f>IF(TITLE_NUMBER_PR_CHANGE="",IF(TITLE_NUMBER_PR="","",TITLE_NUMBER_PR),TITLE_NUMBER_PR_CHANGE)</f>
        <v>62-РК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45537.36920138889</v>
      </c>
      <c r="W34" s="2099"/>
      <c r="X34" s="2099"/>
      <c r="Y34" s="2099"/>
      <c r="Z34" s="2099"/>
      <c r="AA34" s="2099"/>
      <c r="AB34" s="2099"/>
      <c r="AC34" s="322"/>
      <c r="AD34" s="2099" t="str">
        <f>IF(TITLE_DATE_PR_CHANGE="",IF(TITLE_DATE_PR="","",TITLE_DATE_PR),TITLE_DATE_PR_CHANGE)</f>
        <v>45537.36920138889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62-РК</v>
      </c>
      <c r="W35" s="2100"/>
      <c r="X35" s="2100"/>
      <c r="Y35" s="2100"/>
      <c r="Z35" s="2100"/>
      <c r="AA35" s="2100"/>
      <c r="AB35" s="2100"/>
      <c r="AC35" s="322"/>
      <c r="AD35" s="2100" t="str">
        <f>IF(TITLE_NUMBER_PR_CHANGE="",IF(TITLE_NUMBER_PR="","",TITLE_NUMBER_PR),TITLE_NUMBER_PR_CHANGE)</f>
        <v>62-РК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0A1D4-8F52-4C89-3CBE-AE01D8A6FD6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45537.36920138889</v>
      </c>
      <c r="W30" s="2099"/>
      <c r="X30" s="2099"/>
      <c r="Y30" s="2099"/>
      <c r="Z30" s="2099"/>
      <c r="AA30" s="2099"/>
      <c r="AB30" s="2099"/>
      <c r="AC30" s="322"/>
      <c r="AD30" s="2099" t="str">
        <f>IF(TITLE_DATE_PR_CHANGE="",IF(TITLE_DATE_PR="","",TITLE_DATE_PR),TITLE_DATE_PR_CHANGE)</f>
        <v>45537.36920138889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62-РК</v>
      </c>
      <c r="W31" s="2100"/>
      <c r="X31" s="2100"/>
      <c r="Y31" s="2100"/>
      <c r="Z31" s="2100"/>
      <c r="AA31" s="2100"/>
      <c r="AB31" s="2100"/>
      <c r="AC31" s="322"/>
      <c r="AD31" s="2100" t="str">
        <f>IF(TITLE_NUMBER_PR_CHANGE="",IF(TITLE_NUMBER_PR="","",TITLE_NUMBER_PR),TITLE_NUMBER_PR_CHANGE)</f>
        <v>62-РК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45537.36920138889</v>
      </c>
      <c r="W34" s="2099"/>
      <c r="X34" s="2099"/>
      <c r="Y34" s="2099"/>
      <c r="Z34" s="2099"/>
      <c r="AA34" s="2099"/>
      <c r="AB34" s="2099"/>
      <c r="AC34" s="322"/>
      <c r="AD34" s="2099" t="str">
        <f>IF(TITLE_DATE_PR_CHANGE="",IF(TITLE_DATE_PR="","",TITLE_DATE_PR),TITLE_DATE_PR_CHANGE)</f>
        <v>45537.36920138889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62-РК</v>
      </c>
      <c r="W35" s="2100"/>
      <c r="X35" s="2100"/>
      <c r="Y35" s="2100"/>
      <c r="Z35" s="2100"/>
      <c r="AA35" s="2100"/>
      <c r="AB35" s="2100"/>
      <c r="AC35" s="322"/>
      <c r="AD35" s="2100" t="str">
        <f>IF(TITLE_NUMBER_PR_CHANGE="",IF(TITLE_NUMBER_PR="","",TITLE_NUMBER_PR),TITLE_NUMBER_PR_CHANGE)</f>
        <v>62-РК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401</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B5107-B056-0BC5-1CFF-85EA7FAEB3C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45537.36920138889</v>
      </c>
      <c r="W30" s="2099"/>
      <c r="X30" s="2099"/>
      <c r="Y30" s="2099"/>
      <c r="Z30" s="2099"/>
      <c r="AA30" s="2099"/>
      <c r="AB30" s="2099"/>
      <c r="AC30" s="322"/>
      <c r="AD30" s="2099" t="str">
        <f>IF(TITLE_DATE_PR_CHANGE="",IF(TITLE_DATE_PR="","",TITLE_DATE_PR),TITLE_DATE_PR_CHANGE)</f>
        <v>45537.36920138889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62-РК</v>
      </c>
      <c r="W31" s="2100"/>
      <c r="X31" s="2100"/>
      <c r="Y31" s="2100"/>
      <c r="Z31" s="2100"/>
      <c r="AA31" s="2100"/>
      <c r="AB31" s="2100"/>
      <c r="AC31" s="322"/>
      <c r="AD31" s="2100" t="str">
        <f>IF(TITLE_NUMBER_PR_CHANGE="",IF(TITLE_NUMBER_PR="","",TITLE_NUMBER_PR),TITLE_NUMBER_PR_CHANGE)</f>
        <v>62-РК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45537.36920138889</v>
      </c>
      <c r="W34" s="2099"/>
      <c r="X34" s="2099"/>
      <c r="Y34" s="2099"/>
      <c r="Z34" s="2099"/>
      <c r="AA34" s="2099"/>
      <c r="AB34" s="2099"/>
      <c r="AC34" s="322"/>
      <c r="AD34" s="2099" t="str">
        <f>IF(TITLE_DATE_PR_CHANGE="",IF(TITLE_DATE_PR="","",TITLE_DATE_PR),TITLE_DATE_PR_CHANGE)</f>
        <v>45537.36920138889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62-РК</v>
      </c>
      <c r="W35" s="2100"/>
      <c r="X35" s="2100"/>
      <c r="Y35" s="2100"/>
      <c r="Z35" s="2100"/>
      <c r="AA35" s="2100"/>
      <c r="AB35" s="2100"/>
      <c r="AC35" s="322"/>
      <c r="AD35" s="2100" t="str">
        <f>IF(TITLE_NUMBER_PR_CHANGE="",IF(TITLE_NUMBER_PR="","",TITLE_NUMBER_PR),TITLE_NUMBER_PR_CHANGE)</f>
        <v>62-РК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166</v>
      </c>
      <c r="B47" s="1373" t="s">
        <v>167</v>
      </c>
      <c r="C47" s="1373" t="s">
        <v>168</v>
      </c>
      <c r="D47" s="1373" t="s">
        <v>169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BFA0A-211B-FC27-1644-9C7BEC782E0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45537.36920138889</v>
      </c>
      <c r="W30" s="2099"/>
      <c r="X30" s="2099"/>
      <c r="Y30" s="2099"/>
      <c r="Z30" s="2099"/>
      <c r="AA30" s="2099"/>
      <c r="AB30" s="2099"/>
      <c r="AC30" s="322"/>
      <c r="AD30" s="2099" t="str">
        <f>IF(TITLE_DATE_PR_CHANGE="",IF(TITLE_DATE_PR="","",TITLE_DATE_PR),TITLE_DATE_PR_CHANGE)</f>
        <v>45537.36920138889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62-РК</v>
      </c>
      <c r="W31" s="2100"/>
      <c r="X31" s="2100"/>
      <c r="Y31" s="2100"/>
      <c r="Z31" s="2100"/>
      <c r="AA31" s="2100"/>
      <c r="AB31" s="2100"/>
      <c r="AC31" s="322"/>
      <c r="AD31" s="2100" t="str">
        <f>IF(TITLE_NUMBER_PR_CHANGE="",IF(TITLE_NUMBER_PR="","",TITLE_NUMBER_PR),TITLE_NUMBER_PR_CHANGE)</f>
        <v>62-РК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45537.36920138889</v>
      </c>
      <c r="W34" s="2099"/>
      <c r="X34" s="2099"/>
      <c r="Y34" s="2099"/>
      <c r="Z34" s="2099"/>
      <c r="AA34" s="2099"/>
      <c r="AB34" s="2099"/>
      <c r="AC34" s="322"/>
      <c r="AD34" s="2099" t="str">
        <f>IF(TITLE_DATE_PR_CHANGE="",IF(TITLE_DATE_PR="","",TITLE_DATE_PR),TITLE_DATE_PR_CHANGE)</f>
        <v>45537.36920138889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62-РК</v>
      </c>
      <c r="W35" s="2100"/>
      <c r="X35" s="2100"/>
      <c r="Y35" s="2100"/>
      <c r="Z35" s="2100"/>
      <c r="AA35" s="2100"/>
      <c r="AB35" s="2100"/>
      <c r="AC35" s="322"/>
      <c r="AD35" s="2100" t="str">
        <f>IF(TITLE_NUMBER_PR_CHANGE="",IF(TITLE_NUMBER_PR="","",TITLE_NUMBER_PR),TITLE_NUMBER_PR_CHANGE)</f>
        <v>62-РК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178</v>
      </c>
      <c r="B47" s="1373" t="s">
        <v>179</v>
      </c>
      <c r="C47" s="1373" t="s">
        <v>180</v>
      </c>
      <c r="D47" s="1373" t="s">
        <v>181</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A6654-431B-4015-2001-788D215F121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45537.36920138889</v>
      </c>
      <c r="W30" s="2099"/>
      <c r="X30" s="2099"/>
      <c r="Y30" s="2099"/>
      <c r="Z30" s="2099"/>
      <c r="AA30" s="2099"/>
      <c r="AB30" s="2099"/>
      <c r="AC30" s="322"/>
      <c r="AD30" s="2099" t="str">
        <f>IF(TITLE_DATE_PR_CHANGE="",IF(TITLE_DATE_PR="","",TITLE_DATE_PR),TITLE_DATE_PR_CHANGE)</f>
        <v>45537.36920138889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62-РК</v>
      </c>
      <c r="W31" s="2100"/>
      <c r="X31" s="2100"/>
      <c r="Y31" s="2100"/>
      <c r="Z31" s="2100"/>
      <c r="AA31" s="2100"/>
      <c r="AB31" s="2100"/>
      <c r="AC31" s="322"/>
      <c r="AD31" s="2100" t="str">
        <f>IF(TITLE_NUMBER_PR_CHANGE="",IF(TITLE_NUMBER_PR="","",TITLE_NUMBER_PR),TITLE_NUMBER_PR_CHANGE)</f>
        <v>62-РК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45537.36920138889</v>
      </c>
      <c r="W34" s="2099"/>
      <c r="X34" s="2099"/>
      <c r="Y34" s="2099"/>
      <c r="Z34" s="2099"/>
      <c r="AA34" s="2099"/>
      <c r="AB34" s="2099"/>
      <c r="AC34" s="322"/>
      <c r="AD34" s="2099" t="str">
        <f>IF(TITLE_DATE_PR_CHANGE="",IF(TITLE_DATE_PR="","",TITLE_DATE_PR),TITLE_DATE_PR_CHANGE)</f>
        <v>45537.36920138889</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62-РК</v>
      </c>
      <c r="W35" s="2100"/>
      <c r="X35" s="2100"/>
      <c r="Y35" s="2100"/>
      <c r="Z35" s="2100"/>
      <c r="AA35" s="2100"/>
      <c r="AB35" s="2100"/>
      <c r="AC35" s="322"/>
      <c r="AD35" s="2100" t="str">
        <f>IF(TITLE_NUMBER_PR_CHANGE="",IF(TITLE_NUMBER_PR="","",TITLE_NUMBER_PR),TITLE_NUMBER_PR_CHANGE)</f>
        <v>62-РК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184</v>
      </c>
      <c r="B47" s="1373" t="s">
        <v>185</v>
      </c>
      <c r="C47" s="1373" t="s">
        <v>186</v>
      </c>
      <c r="D47" s="1373" t="s">
        <v>187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32EAA-9935-FA1D-3307-10A483F73F5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конкурентной политики Калужской области</v>
      </c>
      <c r="Y33" s="2100"/>
      <c r="Z33" s="2100"/>
      <c r="AA33" s="2100"/>
      <c r="AB33" s="2100"/>
      <c r="AC33" s="2100"/>
      <c r="AD33" s="2100"/>
      <c r="AE33" s="2100"/>
      <c r="AF33" s="322"/>
      <c r="AG33" s="2100" t="str">
        <f>IF(TITLE_NAME_OR_PR_CHANGE="",IF(TITLE_NAME_OR_PR="","",TITLE_NAME_OR_PR),TITLE_NAME_OR_PR_CHANGE)</f>
        <v>Министерство конкурентной политики Калужской области</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45537.36920138889</v>
      </c>
      <c r="Y34" s="2099"/>
      <c r="Z34" s="2099"/>
      <c r="AA34" s="2099"/>
      <c r="AB34" s="2099"/>
      <c r="AC34" s="2099"/>
      <c r="AD34" s="2099"/>
      <c r="AE34" s="2099"/>
      <c r="AF34" s="322"/>
      <c r="AG34" s="2099" t="str">
        <f>IF(TITLE_DATE_PR_CHANGE="",IF(TITLE_DATE_PR="","",TITLE_DATE_PR),TITLE_DATE_PR_CHANGE)</f>
        <v>45537.36920138889</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62-РК</v>
      </c>
      <c r="Y35" s="2100"/>
      <c r="Z35" s="2100"/>
      <c r="AA35" s="2100"/>
      <c r="AB35" s="2100"/>
      <c r="AC35" s="2100"/>
      <c r="AD35" s="2100"/>
      <c r="AE35" s="2100"/>
      <c r="AF35" s="322"/>
      <c r="AG35" s="2100" t="str">
        <f>IF(TITLE_NUMBER_PR_CHANGE="",IF(TITLE_NUMBER_PR="","",TITLE_NUMBER_PR),TITLE_NUMBER_PR_CHANGE)</f>
        <v>62-РК</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Сетевое издание "Сайт "Газеты Калужской области "Весть" http://www/vest-news.ru</v>
      </c>
      <c r="Y36" s="2100"/>
      <c r="Z36" s="2100"/>
      <c r="AA36" s="2100"/>
      <c r="AB36" s="2100"/>
      <c r="AC36" s="2100"/>
      <c r="AD36" s="2100"/>
      <c r="AE36" s="2100"/>
      <c r="AF36" s="322"/>
      <c r="AG36" s="2100" t="str">
        <f>IF(TITLE_IST_PUB_CHANGE="",IF(TITLE_IST_PUB="","",TITLE_IST_PUB),TITLE_IST_PUB_CHANGE)</f>
        <v>Сетевое издание "Сайт "Газеты Калужской области "Весть" http://www/vest-news.ru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45537.36920138889</v>
      </c>
      <c r="Y38" s="2099"/>
      <c r="Z38" s="2099"/>
      <c r="AA38" s="2099"/>
      <c r="AB38" s="2099"/>
      <c r="AC38" s="2099"/>
      <c r="AD38" s="2099"/>
      <c r="AE38" s="2099"/>
      <c r="AF38" s="322"/>
      <c r="AG38" s="2099" t="str">
        <f>IF(TITLE_DATE_PR_CHANGE="",IF(TITLE_DATE_PR="","",TITLE_DATE_PR),TITLE_DATE_PR_CHANGE)</f>
        <v>45537.36920138889</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62-РК</v>
      </c>
      <c r="Y39" s="2100"/>
      <c r="Z39" s="2100"/>
      <c r="AA39" s="2100"/>
      <c r="AB39" s="2100"/>
      <c r="AC39" s="2100"/>
      <c r="AD39" s="2100"/>
      <c r="AE39" s="2100"/>
      <c r="AF39" s="322"/>
      <c r="AG39" s="2100" t="str">
        <f>IF(TITLE_NUMBER_PR_CHANGE="",IF(TITLE_NUMBER_PR="","",TITLE_NUMBER_PR),TITLE_NUMBER_PR_CHANGE)</f>
        <v>62-РК</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172</v>
      </c>
      <c r="B53" s="1405" t="s">
        <v>173</v>
      </c>
      <c r="C53" s="1405" t="s">
        <v>174</v>
      </c>
      <c r="D53" s="1405" t="s">
        <v>175</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235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236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72FFD-2F67-CC63-FD02-2FAFDE96A507}"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конкурентной политики Калужской области</v>
      </c>
      <c r="W30" s="2100"/>
      <c r="X30" s="2100"/>
      <c r="Y30" s="2100"/>
      <c r="Z30" s="2100"/>
      <c r="AA30" s="322"/>
      <c r="AB30" s="2100" t="str">
        <f>IF(TITLE_NAME_OR_PR_CHANGE="",IF(TITLE_NAME_OR_PR="","",TITLE_NAME_OR_PR),TITLE_NAME_OR_PR_CHANGE)</f>
        <v>Министерство конкурентной политики Калужской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45537.36920138889</v>
      </c>
      <c r="W31" s="2099"/>
      <c r="X31" s="2099"/>
      <c r="Y31" s="2099"/>
      <c r="Z31" s="2099"/>
      <c r="AA31" s="322"/>
      <c r="AB31" s="2099" t="str">
        <f>IF(TITLE_DATE_PR_CHANGE="",IF(TITLE_DATE_PR="","",TITLE_DATE_PR),TITLE_DATE_PR_CHANGE)</f>
        <v>45537.36920138889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62-РК</v>
      </c>
      <c r="W32" s="2100"/>
      <c r="X32" s="2100"/>
      <c r="Y32" s="2100"/>
      <c r="Z32" s="2100"/>
      <c r="AA32" s="322"/>
      <c r="AB32" s="2100" t="str">
        <f>IF(TITLE_NUMBER_PR_CHANGE="",IF(TITLE_NUMBER_PR="","",TITLE_NUMBER_PR),TITLE_NUMBER_PR_CHANGE)</f>
        <v>62-РК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Сетевое издание "Сайт "Газеты Калужской области "Весть" http://www/vest-news.ru</v>
      </c>
      <c r="W33" s="2100"/>
      <c r="X33" s="2100"/>
      <c r="Y33" s="2100"/>
      <c r="Z33" s="2100"/>
      <c r="AA33" s="322"/>
      <c r="AB33" s="2100" t="str">
        <f>IF(TITLE_IST_PUB_CHANGE="",IF(TITLE_IST_PUB="","",TITLE_IST_PUB),TITLE_IST_PUB_CHANGE)</f>
        <v>Сетевое издание "Сайт "Газеты Калужской области "Весть" http://www/vest-news.ru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45537.36920138889</v>
      </c>
      <c r="W35" s="2099"/>
      <c r="X35" s="2099"/>
      <c r="Y35" s="2099"/>
      <c r="Z35" s="2099"/>
      <c r="AA35" s="322"/>
      <c r="AB35" s="2099" t="str">
        <f>IF(TITLE_DATE_PR_CHANGE="",IF(TITLE_DATE_PR="","",TITLE_DATE_PR),TITLE_DATE_PR_CHANGE)</f>
        <v>45537.36920138889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62-РК</v>
      </c>
      <c r="W36" s="2100"/>
      <c r="X36" s="2100"/>
      <c r="Y36" s="2100"/>
      <c r="Z36" s="2100"/>
      <c r="AA36" s="322"/>
      <c r="AB36" s="2100" t="str">
        <f>IF(TITLE_NUMBER_PR_CHANGE="",IF(TITLE_NUMBER_PR="","",TITLE_NUMBER_PR),TITLE_NUMBER_PR_CHANGE)</f>
        <v>62-РК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196</v>
      </c>
      <c r="B49" s="1373" t="s">
        <v>197</v>
      </c>
      <c r="C49" s="1373" t="s">
        <v>198</v>
      </c>
      <c r="D49" s="1373" t="s">
        <v>199</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468</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235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236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236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8C17A-2A78-65C7-83DC-2B26EBB37E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0" width="19.140625" hidden="1" customWidth="1"/>
    <col min="13" max="14" style="3294" width="12.28125" hidden="1" customWidth="1"/>
    <col min="15" max="15" style="3294" width="23.421875" hidden="1" customWidth="1"/>
    <col min="16" max="16" style="354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45537.36920138889</v>
      </c>
      <c r="W28" s="2099"/>
      <c r="X28" s="2099"/>
      <c r="Y28" s="2099"/>
      <c r="Z28" s="2099"/>
      <c r="AA28" s="2099"/>
      <c r="AB28" s="322"/>
      <c r="AC28" s="2099" t="str">
        <f>IF(TITLE_DATE_PR_CHANGE="",IF(TITLE_DATE_PR="","",TITLE_DATE_PR),TITLE_DATE_PR_CHANGE)</f>
        <v>45537.36920138889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62-РК</v>
      </c>
      <c r="W29" s="2100"/>
      <c r="X29" s="2100"/>
      <c r="Y29" s="2100"/>
      <c r="Z29" s="2100"/>
      <c r="AA29" s="2100"/>
      <c r="AB29" s="322"/>
      <c r="AC29" s="2100" t="str">
        <f>IF(TITLE_NUMBER_PR_CHANGE="",IF(TITLE_NUMBER_PR="","",TITLE_NUMBER_PR),TITLE_NUMBER_PR_CHANGE)</f>
        <v>62-РК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45537.36920138889</v>
      </c>
      <c r="W32" s="2099"/>
      <c r="X32" s="2099"/>
      <c r="Y32" s="2099"/>
      <c r="Z32" s="2099"/>
      <c r="AA32" s="2099"/>
      <c r="AB32" s="322"/>
      <c r="AC32" s="2099" t="str">
        <f>IF(TITLE_DATE_PR_CHANGE="",IF(TITLE_DATE_PR="","",TITLE_DATE_PR),TITLE_DATE_PR_CHANGE)</f>
        <v>45537.36920138889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62-РК</v>
      </c>
      <c r="W33" s="2100"/>
      <c r="X33" s="2100"/>
      <c r="Y33" s="2100"/>
      <c r="Z33" s="2100"/>
      <c r="AA33" s="2100"/>
      <c r="AB33" s="322"/>
      <c r="AC33" s="2100" t="str">
        <f>IF(TITLE_NUMBER_PR_CHANGE="",IF(TITLE_NUMBER_PR="","",TITLE_NUMBER_PR),TITLE_NUMBER_PR_CHANGE)</f>
        <v>62-РК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477</v>
      </c>
      <c r="W38" s="2118" t="s">
        <v>424</v>
      </c>
      <c r="X38" s="2120"/>
      <c r="Y38" s="2118" t="s">
        <v>425</v>
      </c>
      <c r="Z38" s="2119"/>
      <c r="AA38" s="2120"/>
      <c r="AB38" s="2130"/>
      <c r="AC38" s="13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382" t="s">
        <v>480</v>
      </c>
      <c r="W39" s="1237" t="s">
        <v>481</v>
      </c>
      <c r="X39" s="1237" t="s">
        <v>482</v>
      </c>
      <c r="Y39" s="1387" t="s">
        <v>435</v>
      </c>
      <c r="Z39" s="2121" t="s">
        <v>436</v>
      </c>
      <c r="AA39" s="2122"/>
      <c r="AB39" s="2131"/>
      <c r="AC39" s="1382" t="s">
        <v>480</v>
      </c>
      <c r="AD39" s="1237" t="s">
        <v>481</v>
      </c>
      <c r="AE39" s="1237" t="s">
        <v>482</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210</v>
      </c>
      <c r="B42" s="1393" t="s">
        <v>211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210</v>
      </c>
      <c r="B43" s="1393" t="s">
        <v>211</v>
      </c>
      <c r="C43" s="1393" t="s">
        <v>212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210</v>
      </c>
      <c r="B44" s="1393" t="s">
        <v>211</v>
      </c>
      <c r="C44" s="1393" t="s">
        <v>212</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210</v>
      </c>
      <c r="B45" s="1393" t="s">
        <v>211</v>
      </c>
      <c r="C45" s="1393" t="s">
        <v>212</v>
      </c>
      <c r="D45" s="1393" t="s">
        <v>483</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210</v>
      </c>
      <c r="B46" s="1393" t="s">
        <v>211</v>
      </c>
      <c r="C46" s="1393" t="s">
        <v>212</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210</v>
      </c>
      <c r="B47" s="1393" t="s">
        <v>211</v>
      </c>
      <c r="C47" s="1393" t="s">
        <v>212</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210</v>
      </c>
      <c r="B48" s="1393" t="s">
        <v>211</v>
      </c>
      <c r="C48" s="1393" t="s">
        <v>212</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210</v>
      </c>
      <c r="B49" s="1393" t="s">
        <v>211</v>
      </c>
      <c r="C49" s="1393" t="s">
        <v>212</v>
      </c>
      <c r="D49" s="1393" t="s">
        <v>483</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210</v>
      </c>
      <c r="B50" s="1393" t="s">
        <v>211</v>
      </c>
      <c r="C50" s="1393" t="s">
        <v>212</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210</v>
      </c>
      <c r="B51" s="1373" t="s">
        <v>211</v>
      </c>
      <c r="C51" s="1344"/>
      <c r="D51" s="1344"/>
      <c r="E51" s="2108"/>
      <c r="F51" s="2107"/>
      <c r="G51" s="1344"/>
      <c r="H51" s="1344"/>
      <c r="I51" s="1344"/>
      <c r="J51" s="1344"/>
      <c r="K51" s="1344"/>
      <c r="L51" s="1456"/>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5E36D-D708-7FF6-61FF-354B5038E9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45537.36920138889</v>
      </c>
      <c r="W28" s="2099"/>
      <c r="X28" s="2099"/>
      <c r="Y28" s="2099"/>
      <c r="Z28" s="2099"/>
      <c r="AA28" s="2099"/>
      <c r="AB28" s="322"/>
      <c r="AC28" s="2099" t="str">
        <f>IF(TITLE_DATE_PR_CHANGE="",IF(TITLE_DATE_PR="","",TITLE_DATE_PR),TITLE_DATE_PR_CHANGE)</f>
        <v>45537.36920138889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62-РК</v>
      </c>
      <c r="W29" s="2100"/>
      <c r="X29" s="2100"/>
      <c r="Y29" s="2100"/>
      <c r="Z29" s="2100"/>
      <c r="AA29" s="2100"/>
      <c r="AB29" s="322"/>
      <c r="AC29" s="2100" t="str">
        <f>IF(TITLE_NUMBER_PR_CHANGE="",IF(TITLE_NUMBER_PR="","",TITLE_NUMBER_PR),TITLE_NUMBER_PR_CHANGE)</f>
        <v>62-РК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45537.36920138889</v>
      </c>
      <c r="W32" s="2099"/>
      <c r="X32" s="2099"/>
      <c r="Y32" s="2099"/>
      <c r="Z32" s="2099"/>
      <c r="AA32" s="2099"/>
      <c r="AB32" s="322"/>
      <c r="AC32" s="2099" t="str">
        <f>IF(TITLE_DATE_PR_CHANGE="",IF(TITLE_DATE_PR="","",TITLE_DATE_PR),TITLE_DATE_PR_CHANGE)</f>
        <v>45537.36920138889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62-РК</v>
      </c>
      <c r="W33" s="2100"/>
      <c r="X33" s="2100"/>
      <c r="Y33" s="2100"/>
      <c r="Z33" s="2100"/>
      <c r="AA33" s="2100"/>
      <c r="AB33" s="322"/>
      <c r="AC33" s="2100" t="str">
        <f>IF(TITLE_NUMBER_PR_CHANGE="",IF(TITLE_NUMBER_PR="","",TITLE_NUMBER_PR),TITLE_NUMBER_PR_CHANGE)</f>
        <v>62-РК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215</v>
      </c>
      <c r="B45" s="1393" t="s">
        <v>216</v>
      </c>
      <c r="C45" s="1393" t="s">
        <v>217</v>
      </c>
      <c r="D45" s="1393" t="s">
        <v>484</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215</v>
      </c>
      <c r="B46" s="1393" t="s">
        <v>216</v>
      </c>
      <c r="C46" s="1393" t="s">
        <v>217</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215</v>
      </c>
      <c r="B49" s="1393" t="s">
        <v>216</v>
      </c>
      <c r="C49" s="1393" t="s">
        <v>217</v>
      </c>
      <c r="D49" s="1393" t="s">
        <v>484</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4F33E-0AF5-B43A-D0D9-DC70A693581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45537.36920138889</v>
      </c>
      <c r="W28" s="2099"/>
      <c r="X28" s="2099"/>
      <c r="Y28" s="2099"/>
      <c r="Z28" s="2099"/>
      <c r="AA28" s="2099"/>
      <c r="AB28" s="322"/>
      <c r="AC28" s="2099" t="str">
        <f>IF(TITLE_DATE_PR_CHANGE="",IF(TITLE_DATE_PR="","",TITLE_DATE_PR),TITLE_DATE_PR_CHANGE)</f>
        <v>45537.36920138889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62-РК</v>
      </c>
      <c r="W29" s="2100"/>
      <c r="X29" s="2100"/>
      <c r="Y29" s="2100"/>
      <c r="Z29" s="2100"/>
      <c r="AA29" s="2100"/>
      <c r="AB29" s="322"/>
      <c r="AC29" s="2100" t="str">
        <f>IF(TITLE_NUMBER_PR_CHANGE="",IF(TITLE_NUMBER_PR="","",TITLE_NUMBER_PR),TITLE_NUMBER_PR_CHANGE)</f>
        <v>62-РК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45537.36920138889</v>
      </c>
      <c r="W32" s="2099"/>
      <c r="X32" s="2099"/>
      <c r="Y32" s="2099"/>
      <c r="Z32" s="2099"/>
      <c r="AA32" s="2099"/>
      <c r="AB32" s="322"/>
      <c r="AC32" s="2099" t="str">
        <f>IF(TITLE_DATE_PR_CHANGE="",IF(TITLE_DATE_PR="","",TITLE_DATE_PR),TITLE_DATE_PR_CHANGE)</f>
        <v>45537.36920138889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62-РК</v>
      </c>
      <c r="W33" s="2100"/>
      <c r="X33" s="2100"/>
      <c r="Y33" s="2100"/>
      <c r="Z33" s="2100"/>
      <c r="AA33" s="2100"/>
      <c r="AB33" s="322"/>
      <c r="AC33" s="2100" t="str">
        <f>IF(TITLE_NUMBER_PR_CHANGE="",IF(TITLE_NUMBER_PR="","",TITLE_NUMBER_PR),TITLE_NUMBER_PR_CHANGE)</f>
        <v>62-РК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485</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E566C-9167-D7DF-CFC7-B07D6A4F63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45537.36920138889</v>
      </c>
      <c r="W28" s="2099"/>
      <c r="X28" s="2099"/>
      <c r="Y28" s="2099"/>
      <c r="Z28" s="2099"/>
      <c r="AA28" s="2099"/>
      <c r="AB28" s="322"/>
      <c r="AC28" s="2099" t="str">
        <f>IF(TITLE_DATE_PR_CHANGE="",IF(TITLE_DATE_PR="","",TITLE_DATE_PR),TITLE_DATE_PR_CHANGE)</f>
        <v>45537.36920138889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62-РК</v>
      </c>
      <c r="W29" s="2100"/>
      <c r="X29" s="2100"/>
      <c r="Y29" s="2100"/>
      <c r="Z29" s="2100"/>
      <c r="AA29" s="2100"/>
      <c r="AB29" s="322"/>
      <c r="AC29" s="2100" t="str">
        <f>IF(TITLE_NUMBER_PR_CHANGE="",IF(TITLE_NUMBER_PR="","",TITLE_NUMBER_PR),TITLE_NUMBER_PR_CHANGE)</f>
        <v>62-РК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45537.36920138889</v>
      </c>
      <c r="W32" s="2099"/>
      <c r="X32" s="2099"/>
      <c r="Y32" s="2099"/>
      <c r="Z32" s="2099"/>
      <c r="AA32" s="2099"/>
      <c r="AB32" s="322"/>
      <c r="AC32" s="2099" t="str">
        <f>IF(TITLE_DATE_PR_CHANGE="",IF(TITLE_DATE_PR="","",TITLE_DATE_PR),TITLE_DATE_PR_CHANGE)</f>
        <v>45537.36920138889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62-РК</v>
      </c>
      <c r="W33" s="2100"/>
      <c r="X33" s="2100"/>
      <c r="Y33" s="2100"/>
      <c r="Z33" s="2100"/>
      <c r="AA33" s="2100"/>
      <c r="AB33" s="322"/>
      <c r="AC33" s="2100" t="str">
        <f>IF(TITLE_NUMBER_PR_CHANGE="",IF(TITLE_NUMBER_PR="","",TITLE_NUMBER_PR),TITLE_NUMBER_PR_CHANGE)</f>
        <v>62-РК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486</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486</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486</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7FEBA-E60A-F18F-5938-D80771537D1B}" mc:Ignorable="x14ac xr xr2 xr3">
  <sheetPr>
    <tabColor theme="6" tint="0.4"/>
  </sheetPr>
  <dimension ref="A1:BH64"/>
  <sheetViews>
    <sheetView topLeftCell="R27" showGridLines="0" zoomScale="90" workbookViewId="0" tabSelected="1">
      <selection activeCell="AO52" sqref="AO52:AO53"/>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45537.36920138889</v>
      </c>
      <c r="W32" s="2099"/>
      <c r="X32" s="2099"/>
      <c r="Y32" s="2099"/>
      <c r="Z32" s="2099"/>
      <c r="AA32" s="2099"/>
      <c r="AB32" s="2099"/>
      <c r="AC32" s="322"/>
      <c r="AD32" s="2099" t="str">
        <f>IF(TITLE_DATE_PR_CHANGE="",IF(TITLE_DATE_PR="","",TITLE_DATE_PR),TITLE_DATE_PR_CHANGE)</f>
        <v>45537.36920138889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62-РК</v>
      </c>
      <c r="W33" s="2100"/>
      <c r="X33" s="2100"/>
      <c r="Y33" s="2100"/>
      <c r="Z33" s="2100"/>
      <c r="AA33" s="2100"/>
      <c r="AB33" s="2100"/>
      <c r="AC33" s="322"/>
      <c r="AD33" s="2100" t="str">
        <f>IF(TITLE_NUMBER_PR_CHANGE="",IF(TITLE_NUMBER_PR="","",TITLE_NUMBER_PR),TITLE_NUMBER_PR_CHANGE)</f>
        <v>62-РК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"Сайт "Газеты Калужской области "Весть" http://www/vest-news.ru</v>
      </c>
      <c r="W34" s="2100"/>
      <c r="X34" s="2100"/>
      <c r="Y34" s="2100"/>
      <c r="Z34" s="2100"/>
      <c r="AA34" s="2100"/>
      <c r="AB34" s="2100"/>
      <c r="AC34" s="322"/>
      <c r="AD34" s="2100" t="str">
        <f>IF(TITLE_IST_PUB_CHANGE="",IF(TITLE_IST_PUB="","",TITLE_IST_PUB),TITLE_IST_PUB_CHANGE)</f>
        <v>Сетевое издание "Сайт "Газеты Калужской области "Весть" http://www/vest-news.ru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45537.36920138889</v>
      </c>
      <c r="W36" s="2099"/>
      <c r="X36" s="2099"/>
      <c r="Y36" s="2099"/>
      <c r="Z36" s="2099"/>
      <c r="AA36" s="2099"/>
      <c r="AB36" s="2099"/>
      <c r="AC36" s="322"/>
      <c r="AD36" s="2099" t="str">
        <f>IF(TITLE_DATE_PR_CHANGE="",IF(TITLE_DATE_PR="","",TITLE_DATE_PR),TITLE_DATE_PR_CHANGE)</f>
        <v>45537.36920138889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62-РК</v>
      </c>
      <c r="W37" s="2100"/>
      <c r="X37" s="2100"/>
      <c r="Y37" s="2100"/>
      <c r="Z37" s="2100"/>
      <c r="AA37" s="2100"/>
      <c r="AB37" s="2100"/>
      <c r="AC37" s="322"/>
      <c r="AD37" s="2100" t="str">
        <f>IF(TITLE_NUMBER_PR_CHANGE="",IF(TITLE_NUMBER_PR="","",TITLE_NUMBER_PR),TITLE_NUMBER_PR_CHANGE)</f>
        <v>62-РК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1</v>
      </c>
      <c r="T46" s="286" t="s">
        <v>121</v>
      </c>
      <c r="U46" s="288"/>
      <c r="V46" s="2102"/>
      <c r="W46" s="2102"/>
      <c r="X46" s="2102"/>
      <c r="Y46" s="2102"/>
      <c r="Z46" s="2102"/>
      <c r="AA46" s="2102"/>
      <c r="AB46" s="2102"/>
      <c r="AC46" s="2103"/>
      <c r="AD46" s="2101" t="str">
        <f>INDEX(PT_DIFFERENTIATION_NTAR,MATCH(A46,PT_DIFFERENTIATION_NTAR_ID,0))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232</v>
      </c>
      <c r="B47" s="1393" t="s">
        <v>233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1.1</v>
      </c>
      <c r="T47" s="298" t="s">
        <v>388</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232</v>
      </c>
      <c r="B48" s="1393" t="s">
        <v>233</v>
      </c>
      <c r="C48" s="1393" t="s">
        <v>234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1.1.1</v>
      </c>
      <c r="T48" s="299" t="s">
        <v>469</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3" customFormat="1" customHeight="1" ht="0">
      <c r="A49" s="1373" t="s">
        <v>232</v>
      </c>
      <c r="B49" s="1373" t="s">
        <v>233</v>
      </c>
      <c r="C49" s="1373" t="s">
        <v>234</v>
      </c>
      <c r="D49" s="1373" t="s">
        <v>501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232</v>
      </c>
      <c r="B50" s="1373" t="s">
        <v>233</v>
      </c>
      <c r="C50" s="1373" t="s">
        <v>234</v>
      </c>
      <c r="D50" s="1373" t="s">
        <v>501</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232</v>
      </c>
      <c r="B51" s="1373" t="s">
        <v>233</v>
      </c>
      <c r="C51" s="1373" t="s">
        <v>234</v>
      </c>
      <c r="D51" s="1373" t="s">
        <v>501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232</v>
      </c>
      <c r="B52" s="1393" t="s">
        <v>233</v>
      </c>
      <c r="C52" s="1393" t="s">
        <v>234</v>
      </c>
      <c r="D52" s="1393" t="s">
        <v>501</v>
      </c>
      <c r="E52" s="2108"/>
      <c r="F52" s="2108"/>
      <c r="G52" s="2108"/>
      <c r="H52" s="2108"/>
      <c r="I52" s="2110"/>
      <c r="J52" s="2110"/>
      <c r="K52" s="2109" t="str">
        <f>S48&amp;".1"</f>
        <v>1.1.1.1</v>
      </c>
      <c r="L52" s="1394"/>
      <c r="P52" s="2111"/>
      <c r="Q52" s="2111"/>
      <c r="R52" s="353">
        <v>1</v>
      </c>
      <c r="S52" s="2184" t="str">
        <f>$K52</f>
        <v>1.1.1.1</v>
      </c>
      <c r="T52" s="2203" t="s">
        <v>502</v>
      </c>
      <c r="U52" s="288"/>
      <c r="V52" s="757"/>
      <c r="W52" s="1285"/>
      <c r="X52" s="757"/>
      <c r="Y52" s="1285"/>
      <c r="Z52" s="1774"/>
      <c r="AA52" s="1489" t="s">
        <v>60</v>
      </c>
      <c r="AB52" s="1774"/>
      <c r="AC52" s="1489" t="s">
        <v>60</v>
      </c>
      <c r="AD52" s="2044" t="s">
        <v>60</v>
      </c>
      <c r="AE52" s="2180"/>
      <c r="AF52" s="2057">
        <v>1</v>
      </c>
      <c r="AG52" s="2202">
        <v>322.91</v>
      </c>
      <c r="AH52" s="1981" t="s">
        <v>60</v>
      </c>
      <c r="AI52" s="2180"/>
      <c r="AJ52" s="2057">
        <v>1</v>
      </c>
      <c r="AK52" s="2201" t="s">
        <v>503</v>
      </c>
      <c r="AL52" s="1981" t="s">
        <v>60</v>
      </c>
      <c r="AM52" s="2029"/>
      <c r="AN52" s="2057">
        <v>1</v>
      </c>
      <c r="AO52" s="2206">
        <v>0.016</v>
      </c>
      <c r="AP52" s="2207" t="s">
        <v>60</v>
      </c>
      <c r="AQ52" s="301"/>
      <c r="AR52" s="1493">
        <v>1</v>
      </c>
      <c r="AS52" s="1496" t="s">
        <v>504</v>
      </c>
      <c r="AT52" s="757">
        <f>AU52*1.2</f>
        <v>898.8768</v>
      </c>
      <c r="AU52" s="1285">
        <v>749.064</v>
      </c>
      <c r="AV52" s="757"/>
      <c r="AW52" s="1285"/>
      <c r="AX52" s="3572">
        <v>45537.41446759259</v>
      </c>
      <c r="AY52" s="1489" t="s">
        <v>60</v>
      </c>
      <c r="AZ52" s="3572">
        <v>45657.4146412037</v>
      </c>
      <c r="BA52" s="1489" t="s">
        <v>60</v>
      </c>
      <c r="BB52" s="1378"/>
      <c r="BC52" s="2137" t="s">
        <v>487</v>
      </c>
      <c r="BE52" s="506"/>
      <c r="BF52" s="506" t="str">
        <f>IF(T52="","",T52)</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v>
      </c>
      <c r="BG52" s="506"/>
      <c r="BH52" s="506"/>
    </row>
    <row customHeight="1" ht="254.16666666666663">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t="s">
        <v>24</v>
      </c>
      <c r="AH53" s="1981"/>
      <c r="AI53" s="2180"/>
      <c r="AJ53" s="2057"/>
      <c r="AK53" s="2201" t="s">
        <v>24</v>
      </c>
      <c r="AL53" s="1981"/>
      <c r="AM53" s="2037"/>
      <c r="AN53" s="2057"/>
      <c r="AO53" s="2206" t="s">
        <v>24</v>
      </c>
      <c r="AP53" s="2208"/>
      <c r="AQ53" s="308"/>
      <c r="AR53" s="422"/>
      <c r="AS53" s="422" t="s">
        <v>488</v>
      </c>
      <c r="AT53" s="1423"/>
      <c r="AU53" s="1526"/>
      <c r="AV53" s="1423"/>
      <c r="AW53" s="1526"/>
      <c r="AX53" s="1423"/>
      <c r="AY53" s="1423"/>
      <c r="AZ53" s="1423"/>
      <c r="BA53" s="1423"/>
      <c r="BB53" s="1427"/>
      <c r="BC53" s="2138"/>
      <c r="BE53" s="506"/>
      <c r="BF53" s="506"/>
      <c r="BG53" s="506"/>
      <c r="BH53" s="506"/>
    </row>
    <row s="2613" customFormat="1" customHeight="1" ht="0">
      <c r="A54" s="1373" t="s">
        <v>232</v>
      </c>
      <c r="B54" s="1373" t="s">
        <v>233</v>
      </c>
      <c r="C54" s="1373" t="s">
        <v>234</v>
      </c>
      <c r="D54" s="1373" t="s">
        <v>501</v>
      </c>
      <c r="E54" s="2108"/>
      <c r="F54" s="2108"/>
      <c r="G54" s="2108"/>
      <c r="H54" s="2108"/>
      <c r="I54" s="2109"/>
      <c r="J54" s="1373"/>
      <c r="K54" s="1373"/>
      <c r="L54" s="1376"/>
      <c r="M54" s="516"/>
      <c r="N54" s="516"/>
      <c r="O54" s="516"/>
      <c r="P54" s="2111"/>
      <c r="Q54" s="1492"/>
      <c r="R54" s="352"/>
      <c r="S54" s="1416"/>
      <c r="T54" s="1417"/>
      <c r="U54" s="1418"/>
      <c r="V54" s="1418"/>
      <c r="W54" s="1418"/>
      <c r="X54" s="1418"/>
      <c r="Y54" s="1418"/>
      <c r="Z54" s="1418"/>
      <c r="AA54" s="1418"/>
      <c r="AB54" s="1418"/>
      <c r="AC54" s="1418"/>
      <c r="AD54" s="1418"/>
      <c r="AE54" s="1418"/>
      <c r="AF54" s="1418"/>
      <c r="AG54" s="1418"/>
      <c r="AH54" s="1418"/>
      <c r="AI54" s="1418"/>
      <c r="AJ54" s="1418"/>
      <c r="AK54" s="1418"/>
      <c r="AL54" s="1418"/>
      <c r="AM54" s="1418"/>
      <c r="AN54" s="1418"/>
      <c r="AO54" s="1418"/>
      <c r="AP54" s="1418"/>
      <c r="AQ54" s="1418"/>
      <c r="AR54" s="1418"/>
      <c r="AS54" s="1418"/>
      <c r="AT54" s="1418"/>
      <c r="AU54" s="1418"/>
      <c r="AV54" s="1418"/>
      <c r="AW54" s="1418"/>
      <c r="AX54" s="1418"/>
      <c r="AY54" s="1418"/>
      <c r="AZ54" s="1418"/>
      <c r="BA54" s="1418"/>
      <c r="BB54" s="1418"/>
      <c r="BC54" s="1419"/>
      <c r="BE54" s="506"/>
      <c r="BF54" s="506" t="str">
        <f>IF(T54="","",T54)</f>
        <v/>
      </c>
      <c r="BG54" s="506"/>
      <c r="BH54" s="506"/>
    </row>
    <row s="2613" customFormat="1" customHeight="1" ht="0">
      <c r="A55" s="1373" t="s">
        <v>232</v>
      </c>
      <c r="B55" s="1373" t="s">
        <v>233</v>
      </c>
      <c r="C55" s="1373" t="s">
        <v>234</v>
      </c>
      <c r="D55" s="1373" t="s">
        <v>501</v>
      </c>
      <c r="E55" s="2108"/>
      <c r="F55" s="2108"/>
      <c r="G55" s="2108"/>
      <c r="H55" s="2107"/>
      <c r="I55" s="1373"/>
      <c r="J55" s="1373"/>
      <c r="K55" s="1373"/>
      <c r="L55" s="1376"/>
      <c r="M55" s="1345"/>
      <c r="N55" s="1345"/>
      <c r="O55" s="524"/>
      <c r="P55" s="385"/>
      <c r="Q55" s="1374"/>
      <c r="R55" s="1431"/>
      <c r="S55" s="1416"/>
      <c r="T55" s="1417"/>
      <c r="U55" s="1418"/>
      <c r="V55" s="1418"/>
      <c r="W55" s="1418"/>
      <c r="X55" s="1418"/>
      <c r="Y55" s="1418"/>
      <c r="Z55" s="1418"/>
      <c r="AA55" s="1418"/>
      <c r="AB55" s="1418"/>
      <c r="AC55" s="1418"/>
      <c r="AD55" s="1418"/>
      <c r="AE55" s="1418"/>
      <c r="AF55" s="1418"/>
      <c r="AG55" s="1418"/>
      <c r="AH55" s="1418"/>
      <c r="AI55" s="1418"/>
      <c r="AJ55" s="1418"/>
      <c r="AK55" s="1418"/>
      <c r="AL55" s="1418"/>
      <c r="AM55" s="1418"/>
      <c r="AN55" s="1418"/>
      <c r="AO55" s="1418"/>
      <c r="AP55" s="1418"/>
      <c r="AQ55" s="1418"/>
      <c r="AR55" s="1418"/>
      <c r="AS55" s="1418"/>
      <c r="AT55" s="1418"/>
      <c r="AU55" s="1418"/>
      <c r="AV55" s="1418"/>
      <c r="AW55" s="1418"/>
      <c r="AX55" s="1418"/>
      <c r="AY55" s="1418"/>
      <c r="AZ55" s="1418"/>
      <c r="BA55" s="1418"/>
      <c r="BB55" s="1418"/>
      <c r="BC55" s="1419"/>
      <c r="BE55" s="506"/>
      <c r="BF55" s="506" t="str">
        <f>IF(T55="","",T55)</f>
        <v/>
      </c>
      <c r="BG55" s="506"/>
      <c r="BH55" s="506"/>
    </row>
    <row s="3273" customFormat="1" customHeight="1" ht="0">
      <c r="A56" s="1373" t="s">
        <v>232</v>
      </c>
      <c r="B56" s="1373" t="s">
        <v>233</v>
      </c>
      <c r="C56" s="1373" t="s">
        <v>234</v>
      </c>
      <c r="D56" s="1344"/>
      <c r="E56" s="2108"/>
      <c r="F56" s="2108"/>
      <c r="G56" s="2107"/>
      <c r="H56" s="1344"/>
      <c r="I56" s="1344"/>
      <c r="J56" s="1344"/>
      <c r="K56" s="1344"/>
      <c r="L56" s="1494"/>
      <c r="M56" s="1345"/>
      <c r="N56" s="1345"/>
      <c r="P56" s="1346"/>
      <c r="Q56" s="1347"/>
      <c r="R56" s="1346"/>
      <c r="S56" s="1352"/>
      <c r="T56" s="1355"/>
      <c r="U56" s="1354"/>
      <c r="V56" s="1354"/>
      <c r="W56" s="1354"/>
      <c r="X56" s="1354"/>
      <c r="Y56" s="1354"/>
      <c r="Z56" s="1354"/>
      <c r="AA56" s="1354"/>
      <c r="AB56" s="1354"/>
      <c r="AC56" s="1354"/>
      <c r="AD56" s="1354"/>
      <c r="AE56" s="1354"/>
      <c r="AF56" s="1354"/>
      <c r="AG56" s="1354"/>
      <c r="AH56" s="1354"/>
      <c r="AI56" s="1354"/>
      <c r="AJ56" s="1354"/>
      <c r="AK56" s="1354"/>
      <c r="AL56" s="1354"/>
      <c r="AM56" s="1354"/>
      <c r="AN56" s="1354"/>
      <c r="AO56" s="1354"/>
      <c r="AP56" s="1354"/>
      <c r="AQ56" s="1354"/>
      <c r="AR56" s="1354"/>
      <c r="AS56" s="1354"/>
      <c r="AT56" s="1354"/>
      <c r="AU56" s="1354"/>
      <c r="AV56" s="1354"/>
      <c r="AW56" s="1354"/>
      <c r="AX56" s="1354"/>
      <c r="AY56" s="1354"/>
      <c r="AZ56" s="1354"/>
      <c r="BA56" s="1354"/>
      <c r="BB56" s="1354"/>
      <c r="BC56" s="1354"/>
      <c r="BE56" s="795"/>
      <c r="BF56" s="795" t="str">
        <f>IF(T56="","",T56)</f>
        <v/>
      </c>
      <c r="BG56" s="795"/>
      <c r="BH56" s="795"/>
    </row>
    <row s="3273" customFormat="1" customHeight="1" ht="0">
      <c r="A57" s="1373" t="s">
        <v>232</v>
      </c>
      <c r="B57" s="1373" t="s">
        <v>233</v>
      </c>
      <c r="C57" s="1344"/>
      <c r="D57" s="1344"/>
      <c r="E57" s="2108"/>
      <c r="F57" s="2107"/>
      <c r="G57" s="1344"/>
      <c r="H57" s="1344"/>
      <c r="I57" s="1344"/>
      <c r="J57" s="1344"/>
      <c r="K57" s="1344"/>
      <c r="L57" s="1494"/>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N57" s="1354"/>
      <c r="AO57" s="1354"/>
      <c r="AP57" s="1354"/>
      <c r="AQ57" s="1354"/>
      <c r="AR57" s="1354"/>
      <c r="AS57" s="1354"/>
      <c r="AT57" s="1354"/>
      <c r="AU57" s="1354"/>
      <c r="AV57" s="1354"/>
      <c r="AW57" s="1354"/>
      <c r="AX57" s="1354"/>
      <c r="AY57" s="1354"/>
      <c r="AZ57" s="1354"/>
      <c r="BA57" s="1354"/>
      <c r="BB57" s="1354"/>
      <c r="BC57" s="1354"/>
      <c r="BE57" s="795"/>
      <c r="BF57" s="795" t="str">
        <f>IF(T57="","",T57)</f>
        <v>Добавить централизованную систему для дифференциации</v>
      </c>
      <c r="BG57" s="795"/>
      <c r="BH57" s="795"/>
    </row>
    <row s="2613" customFormat="1" customHeight="1" ht="0">
      <c r="A58" s="1373" t="s">
        <v>232</v>
      </c>
      <c r="B58" s="1373"/>
      <c r="C58" s="1373"/>
      <c r="D58" s="1373"/>
      <c r="E58" s="2107"/>
      <c r="F58" s="1373"/>
      <c r="G58" s="1373"/>
      <c r="H58" s="1373"/>
      <c r="I58" s="1373"/>
      <c r="J58" s="1373"/>
      <c r="K58" s="1373"/>
      <c r="L58" s="1376"/>
      <c r="M58" s="1351"/>
      <c r="N58" s="1351"/>
      <c r="O58" s="524"/>
      <c r="P58" s="385"/>
      <c r="Q58" s="1374"/>
      <c r="R58" s="385"/>
      <c r="S58" s="1352"/>
      <c r="T58" s="1355" t="s">
        <v>236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V58" s="1354"/>
      <c r="AW58" s="1354"/>
      <c r="AX58" s="1354"/>
      <c r="AY58" s="1354"/>
      <c r="AZ58" s="1354"/>
      <c r="BA58" s="1354"/>
      <c r="BB58" s="1354"/>
      <c r="BC58" s="1354"/>
      <c r="BE58" s="506"/>
      <c r="BF58" s="506" t="str">
        <f>IF(T58="","",T58)</f>
        <v>Добавить территорию для дифференциации</v>
      </c>
      <c r="BG58" s="506"/>
      <c r="BH58" s="506"/>
    </row>
    <row s="3273" customFormat="1" customHeight="1" ht="0">
      <c r="A59" s="1344"/>
      <c r="B59" s="1344"/>
      <c r="C59" s="1344"/>
      <c r="D59" s="1344"/>
      <c r="E59" s="1373"/>
      <c r="F59" s="1344"/>
      <c r="G59" s="1344"/>
      <c r="H59" s="1344"/>
      <c r="I59" s="1344"/>
      <c r="J59" s="1344"/>
      <c r="K59" s="1344"/>
      <c r="L59" s="1494"/>
      <c r="M59" s="1351"/>
      <c r="N59" s="1351"/>
      <c r="P59" s="1346"/>
      <c r="Q59" s="1347"/>
      <c r="R59" s="1346"/>
      <c r="S59" s="1352"/>
      <c r="T59" s="1355" t="s">
        <v>237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V59" s="1354"/>
      <c r="AW59" s="1354"/>
      <c r="AX59" s="1354"/>
      <c r="AY59" s="1354"/>
      <c r="AZ59" s="1354"/>
      <c r="BA59" s="1354"/>
      <c r="BB59" s="1354"/>
      <c r="BC59" s="1354"/>
      <c r="BE59" s="795"/>
      <c r="BF59" s="795" t="str">
        <f>IF(T59="","",T59)</f>
        <v>Добавить наименование тарифа</v>
      </c>
      <c r="BG59" s="795"/>
      <c r="BH59" s="795"/>
    </row>
    <row customHeight="1" ht="11.25">
      <c r="M60" s="1168"/>
      <c r="N60" s="1168"/>
      <c r="O60" s="543"/>
      <c r="P60" s="1168"/>
      <c r="Q60" s="1168"/>
      <c r="R60" s="1163"/>
      <c r="S60" s="1163"/>
      <c r="BD60" s="1163"/>
      <c r="BE60" s="1163"/>
      <c r="BF60" s="1163"/>
      <c r="BG60" s="1163"/>
      <c r="BH60" s="1163"/>
    </row>
    <row customHeight="1" ht="18.75">
      <c r="O61" s="543"/>
      <c r="S61" s="1273"/>
      <c r="T61" s="2106"/>
      <c r="U61" s="2106"/>
      <c r="V61" s="2106"/>
      <c r="W61" s="2106"/>
      <c r="X61" s="2106"/>
      <c r="Y61" s="2106"/>
      <c r="Z61" s="2106"/>
      <c r="AA61" s="2106"/>
      <c r="AB61" s="2106"/>
      <c r="AC61" s="2106"/>
      <c r="AD61" s="2106"/>
      <c r="AE61" s="2106"/>
      <c r="AF61" s="2106"/>
      <c r="AG61" s="2106"/>
      <c r="AH61" s="2106"/>
      <c r="AI61" s="2106"/>
      <c r="AJ61" s="2106"/>
      <c r="AK61" s="2106"/>
      <c r="AL61" s="2106"/>
      <c r="AM61" s="2106"/>
      <c r="AN61" s="2106"/>
      <c r="AO61" s="2106"/>
      <c r="AP61" s="2106"/>
      <c r="AQ61" s="2106"/>
      <c r="AR61" s="2106"/>
      <c r="AS61" s="2106"/>
      <c r="AT61" s="2106"/>
      <c r="AU61" s="2106"/>
      <c r="AV61" s="2106"/>
      <c r="AW61" s="2106"/>
      <c r="AX61" s="2106"/>
      <c r="AY61" s="2106"/>
      <c r="AZ61" s="2106"/>
      <c r="BA61" s="2106"/>
      <c r="BB61" s="2106"/>
      <c r="BC61" s="2106"/>
    </row>
    <row customHeight="1" ht="14.25">
      <c r="O62" s="543"/>
      <c r="T62" s="1479"/>
      <c r="U62" s="1479"/>
      <c r="V62" s="1479"/>
      <c r="W62" s="1479"/>
      <c r="X62" s="1479"/>
      <c r="Y62" s="1479"/>
      <c r="Z62" s="1479"/>
      <c r="AA62" s="1479"/>
      <c r="AB62" s="1479"/>
      <c r="AC62" s="1479"/>
      <c r="AD62" s="1479"/>
      <c r="AE62" s="1479"/>
      <c r="AF62" s="1479"/>
      <c r="AG62" s="1479"/>
      <c r="AH62" s="1479"/>
      <c r="AI62" s="1479"/>
      <c r="AJ62" s="1479"/>
      <c r="AK62" s="1479"/>
      <c r="AL62" s="1479"/>
      <c r="AM62" s="1479"/>
      <c r="AN62" s="1479"/>
      <c r="AO62" s="1479"/>
      <c r="AP62" s="1479"/>
      <c r="AQ62" s="1479"/>
      <c r="AR62" s="1479"/>
      <c r="AS62" s="1479"/>
      <c r="AT62" s="1479"/>
      <c r="AU62" s="1479"/>
      <c r="AV62" s="1479"/>
      <c r="AW62" s="1479"/>
      <c r="AX62" s="1479"/>
      <c r="AY62" s="1479"/>
      <c r="AZ62" s="1479"/>
      <c r="BA62" s="1479"/>
      <c r="BB62" s="1479"/>
      <c r="BC62" s="1479"/>
    </row>
    <row customHeight="1" ht="18.75">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2106"/>
      <c r="AM63" s="2106"/>
      <c r="AN63" s="2106"/>
      <c r="AO63" s="2106"/>
      <c r="AP63" s="2106"/>
      <c r="AQ63" s="2106"/>
      <c r="AR63" s="2106"/>
      <c r="AS63" s="2106"/>
      <c r="AT63" s="2106"/>
      <c r="AU63" s="2106"/>
      <c r="AV63" s="2106"/>
      <c r="AW63" s="2106"/>
      <c r="AX63" s="2106"/>
      <c r="AY63" s="2106"/>
      <c r="AZ63" s="2106"/>
      <c r="BA63" s="2106"/>
      <c r="BB63" s="2106"/>
      <c r="BC63" s="2106"/>
    </row>
    <row customHeight="1" ht="14.25">
      <c r="O64" s="543"/>
    </row>
  </sheetData>
  <sheetProtection formatColumns="0" formatRows="0" autoFilter="0" sort="0" insertRows="0" insertColumns="1" deleteRows="0" deleteColumns="0"/>
  <mergeCells count="123">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3"/>
    <mergeCell ref="S52:S5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58"/>
    <mergeCell ref="V46:AC46"/>
    <mergeCell ref="AD46:BB46"/>
    <mergeCell ref="F47:F57"/>
    <mergeCell ref="V47:AC47"/>
    <mergeCell ref="AM52:AM53"/>
    <mergeCell ref="AN52:AN53"/>
    <mergeCell ref="AO52:AO53"/>
    <mergeCell ref="AP52:AP53"/>
    <mergeCell ref="AD52:AD53"/>
    <mergeCell ref="G48:G56"/>
    <mergeCell ref="V48:AC48"/>
    <mergeCell ref="AD48:BB48"/>
    <mergeCell ref="H49:H55"/>
    <mergeCell ref="V49:AC49"/>
    <mergeCell ref="AD49:BB49"/>
    <mergeCell ref="AD47:BB47"/>
    <mergeCell ref="I50:I54"/>
    <mergeCell ref="P50:P54"/>
    <mergeCell ref="V50:AC50"/>
    <mergeCell ref="J51:J53"/>
    <mergeCell ref="Q51:Q53"/>
    <mergeCell ref="V51:AC51"/>
    <mergeCell ref="AD51:BB51"/>
    <mergeCell ref="T63:BC63"/>
    <mergeCell ref="AK52:AK53"/>
    <mergeCell ref="AL52:AL53"/>
    <mergeCell ref="AE52:AE53"/>
    <mergeCell ref="AF52:AF53"/>
    <mergeCell ref="AG52:AG53"/>
    <mergeCell ref="AH52:AH53"/>
    <mergeCell ref="AI52:AI53"/>
    <mergeCell ref="AJ52:AJ53"/>
    <mergeCell ref="BC52:BC53"/>
    <mergeCell ref="T52:T53"/>
    <mergeCell ref="T61:BC61"/>
    <mergeCell ref="R53:R56"/>
  </mergeCells>
  <dataValidations count="9">
    <dataValidation allowBlank="1" sqref="S65587:BC65593 S983091:BC983097 S917555:BC917561 S852019:BC852025 S786483:BC786489 S720947:BC720953 S655411:BC655417 S589875:BC589881 S524339:BC524345 S458803:BC458809 S393267:BC393273 S327731:BC327737 S262195:BC262201 S196659:BC196665 S131123:BC131129"/>
    <dataValidation type="list" allowBlank="1" showInputMessage="1" errorTitle="Ошибка" error="Выберите значение из списка" prompt="Выберите значение из списка" sqref="V983088:BB983088 V917552:BB917552 V852016:BB852016 V786480:BB786480 V720944:BB720944 V655408:BB655408 V589872:BB589872 V524336:BB524336 V458800:BB458800 V393264:BB393264 V327728:BB327728 V262192:BB262192 V196656:BB196656 V131120:BB131120 V65584:BB65584">
      <formula1>kind_of_cons</formula1>
    </dataValidation>
    <dataValidation type="decimal" allowBlank="1" showErrorMessage="1" errorTitle="Ошибка" error="Допускается ввод только действительных чисел!" sqref="AO52:AO53 AG8:AG11 AO8:AO9 AG52:AG5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H52:AH53 AY8 AP52 AK52:AL53 AA8 AY65585 AY131121 AY196657 AY262193 AY327729 AY393265 AY458801 AY524337 AY589873 AY655409 AY720945 AY786481 AY852017 AY917553 AY983089 BA458801 BA196657 BA262193 BA327729 BA393265 BA524337 BA589873 BA655409 BA720945 BA786481 BA852017 BA917553 BA983089 BA65585 BA52 AC8:AD8 BA20 BA8 AY52 AK8:AL9 AD20 AG20:AH20 AK20:AL20 AP20 AY20 AH8:AH9 AP8 BA131121 AC52:AD52 AA52"/>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AS8 T8:T12 AS52 T52:T53">
      <formula1>900</formula1>
    </dataValidation>
    <dataValidation allowBlank="1" promptTitle="checkPeriodRange" sqref="W131122 W196658 W262194 W327730 W393266 W458802 W524338 W589874 W655410 W720946 W786482 W852018 W917554 W983090 AU12 BB12 AW65586 AW131122 AW196658 AW262194 AW327730 AW393266 AW458802 AW524338 AW589874 AW655410 AW720946 AW786482 AW852018 AW917554 AW983090 Y65586 W65586 Y131122 Y196658 Y262194 Y327730 Y393266 Y458802 Y524338 Y589874 Y655410 Y720946 Y786482 Y852018 Y917554 Y983090 Y12 W12 AW1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B8 AX65585 AX131121 AX196657 AX262193 AX327729 AX393265 AX458801 AX524337 AX589873 AX655409 AX720945 AX786481 AX852017 AX917553 AX983089 AZ65585 AZ131121 AZ196657 AZ262193 AZ327729 AZ393265 AZ458801 AZ524337 AZ589873 AZ655409 AZ720945 AZ786481 AZ852017 AZ917553 AZ983089 AX52 AX20 AZ8 AZ52 AX8 AZ20 Z52 AB52"/>
    <dataValidation type="list" allowBlank="1" showInputMessage="1" showErrorMessage="1" errorTitle="Ошибка" error="Выберите значение из списка" sqref="AD917551:AS917551 AD983087:AS983087 AD65583:AS65583 AD131119:AS131119 AD196655:AS196655 AD262191:AS262191 AD327727:AS327727 AD393263:AS393263 AD458799:AS458799 AD524335:AS524335 AD589871:AS589871 AD655407:AS655407 AD720943:AS720943 AD786479:AS786479 AD852015:AS852015">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FF771-36C3-B70E-FBA9-E4791605DF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0" width="19.140625" hidden="1" customWidth="1"/>
    <col min="13" max="14" style="3294" width="12.28125" hidden="1" customWidth="1"/>
    <col min="15" max="15" style="3294" width="23.421875" hidden="1" customWidth="1"/>
    <col min="16" max="16" style="358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45537.36920138889</v>
      </c>
      <c r="W28" s="2099"/>
      <c r="X28" s="2099"/>
      <c r="Y28" s="2099"/>
      <c r="Z28" s="2099"/>
      <c r="AA28" s="2099"/>
      <c r="AB28" s="322"/>
      <c r="AC28" s="2099" t="str">
        <f>IF(TITLE_DATE_PR_CHANGE="",IF(TITLE_DATE_PR="","",TITLE_DATE_PR),TITLE_DATE_PR_CHANGE)</f>
        <v>45537.36920138889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62-РК</v>
      </c>
      <c r="W29" s="2100"/>
      <c r="X29" s="2100"/>
      <c r="Y29" s="2100"/>
      <c r="Z29" s="2100"/>
      <c r="AA29" s="2100"/>
      <c r="AB29" s="322"/>
      <c r="AC29" s="2100" t="str">
        <f>IF(TITLE_NUMBER_PR_CHANGE="",IF(TITLE_NUMBER_PR="","",TITLE_NUMBER_PR),TITLE_NUMBER_PR_CHANGE)</f>
        <v>62-РК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45537.36920138889</v>
      </c>
      <c r="W32" s="2099"/>
      <c r="X32" s="2099"/>
      <c r="Y32" s="2099"/>
      <c r="Z32" s="2099"/>
      <c r="AA32" s="2099"/>
      <c r="AB32" s="322"/>
      <c r="AC32" s="2099" t="str">
        <f>IF(TITLE_DATE_PR_CHANGE="",IF(TITLE_DATE_PR="","",TITLE_DATE_PR),TITLE_DATE_PR_CHANGE)</f>
        <v>45537.36920138889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62-РК</v>
      </c>
      <c r="W33" s="2100"/>
      <c r="X33" s="2100"/>
      <c r="Y33" s="2100"/>
      <c r="Z33" s="2100"/>
      <c r="AA33" s="2100"/>
      <c r="AB33" s="322"/>
      <c r="AC33" s="2100" t="str">
        <f>IF(TITLE_NUMBER_PR_CHANGE="",IF(TITLE_NUMBER_PR="","",TITLE_NUMBER_PR),TITLE_NUMBER_PR_CHANGE)</f>
        <v>62-РК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507</v>
      </c>
      <c r="W39" s="1237" t="s">
        <v>508</v>
      </c>
      <c r="X39" s="1237" t="s">
        <v>482</v>
      </c>
      <c r="Y39" s="1519" t="s">
        <v>435</v>
      </c>
      <c r="Z39" s="2121" t="s">
        <v>436</v>
      </c>
      <c r="AA39" s="2122"/>
      <c r="AB39" s="2131"/>
      <c r="AC39" s="1513" t="s">
        <v>507</v>
      </c>
      <c r="AD39" s="1237" t="s">
        <v>508</v>
      </c>
      <c r="AE39" s="1237" t="s">
        <v>482</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F4F66-45F3-42B7-6D3E-A5241F5488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0" width="19.140625" hidden="1" customWidth="1"/>
    <col min="13" max="14" style="3294" width="12.28125" hidden="1" customWidth="1"/>
    <col min="15" max="15" style="3294" width="23.421875" hidden="1" customWidth="1"/>
    <col min="16" max="16" style="358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45537.36920138889</v>
      </c>
      <c r="W28" s="2099"/>
      <c r="X28" s="2099"/>
      <c r="Y28" s="2099"/>
      <c r="Z28" s="2099"/>
      <c r="AA28" s="2099"/>
      <c r="AB28" s="322"/>
      <c r="AC28" s="2099" t="str">
        <f>IF(TITLE_DATE_PR_CHANGE="",IF(TITLE_DATE_PR="","",TITLE_DATE_PR),TITLE_DATE_PR_CHANGE)</f>
        <v>45537.36920138889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62-РК</v>
      </c>
      <c r="W29" s="2100"/>
      <c r="X29" s="2100"/>
      <c r="Y29" s="2100"/>
      <c r="Z29" s="2100"/>
      <c r="AA29" s="2100"/>
      <c r="AB29" s="322"/>
      <c r="AC29" s="2100" t="str">
        <f>IF(TITLE_NUMBER_PR_CHANGE="",IF(TITLE_NUMBER_PR="","",TITLE_NUMBER_PR),TITLE_NUMBER_PR_CHANGE)</f>
        <v>62-РК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45537.36920138889</v>
      </c>
      <c r="W32" s="2099"/>
      <c r="X32" s="2099"/>
      <c r="Y32" s="2099"/>
      <c r="Z32" s="2099"/>
      <c r="AA32" s="2099"/>
      <c r="AB32" s="322"/>
      <c r="AC32" s="2099" t="str">
        <f>IF(TITLE_DATE_PR_CHANGE="",IF(TITLE_DATE_PR="","",TITLE_DATE_PR),TITLE_DATE_PR_CHANGE)</f>
        <v>45537.36920138889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62-РК</v>
      </c>
      <c r="W33" s="2100"/>
      <c r="X33" s="2100"/>
      <c r="Y33" s="2100"/>
      <c r="Z33" s="2100"/>
      <c r="AA33" s="2100"/>
      <c r="AB33" s="322"/>
      <c r="AC33" s="2100" t="str">
        <f>IF(TITLE_NUMBER_PR_CHANGE="",IF(TITLE_NUMBER_PR="","",TITLE_NUMBER_PR),TITLE_NUMBER_PR_CHANGE)</f>
        <v>62-РК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507</v>
      </c>
      <c r="W39" s="1237" t="s">
        <v>508</v>
      </c>
      <c r="X39" s="1237" t="s">
        <v>482</v>
      </c>
      <c r="Y39" s="1519" t="s">
        <v>435</v>
      </c>
      <c r="Z39" s="2121" t="s">
        <v>436</v>
      </c>
      <c r="AA39" s="2122"/>
      <c r="AB39" s="2131"/>
      <c r="AC39" s="1513" t="s">
        <v>507</v>
      </c>
      <c r="AD39" s="1237" t="s">
        <v>508</v>
      </c>
      <c r="AE39" s="1237" t="s">
        <v>482</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2F6D3-7C82-F7AA-2B24-9D23E064DD4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45537.36920138889</v>
      </c>
      <c r="W32" s="2099"/>
      <c r="X32" s="2099"/>
      <c r="Y32" s="2099"/>
      <c r="Z32" s="2099"/>
      <c r="AA32" s="2099"/>
      <c r="AB32" s="2099"/>
      <c r="AC32" s="322"/>
      <c r="AD32" s="2099" t="str">
        <f>IF(TITLE_DATE_PR_CHANGE="",IF(TITLE_DATE_PR="","",TITLE_DATE_PR),TITLE_DATE_PR_CHANGE)</f>
        <v>45537.36920138889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62-РК</v>
      </c>
      <c r="W33" s="2100"/>
      <c r="X33" s="2100"/>
      <c r="Y33" s="2100"/>
      <c r="Z33" s="2100"/>
      <c r="AA33" s="2100"/>
      <c r="AB33" s="2100"/>
      <c r="AC33" s="322"/>
      <c r="AD33" s="2100" t="str">
        <f>IF(TITLE_NUMBER_PR_CHANGE="",IF(TITLE_NUMBER_PR="","",TITLE_NUMBER_PR),TITLE_NUMBER_PR_CHANGE)</f>
        <v>62-РК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"Сайт "Газеты Калужской области "Весть" http://www/vest-news.ru</v>
      </c>
      <c r="W34" s="2100"/>
      <c r="X34" s="2100"/>
      <c r="Y34" s="2100"/>
      <c r="Z34" s="2100"/>
      <c r="AA34" s="2100"/>
      <c r="AB34" s="2100"/>
      <c r="AC34" s="322"/>
      <c r="AD34" s="2100" t="str">
        <f>IF(TITLE_IST_PUB_CHANGE="",IF(TITLE_IST_PUB="","",TITLE_IST_PUB),TITLE_IST_PUB_CHANGE)</f>
        <v>Сетевое издание "Сайт "Газеты Калужской области "Весть" http://www/vest-news.ru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45537.36920138889</v>
      </c>
      <c r="W36" s="2099"/>
      <c r="X36" s="2099"/>
      <c r="Y36" s="2099"/>
      <c r="Z36" s="2099"/>
      <c r="AA36" s="2099"/>
      <c r="AB36" s="2099"/>
      <c r="AC36" s="322"/>
      <c r="AD36" s="2099" t="str">
        <f>IF(TITLE_DATE_PR_CHANGE="",IF(TITLE_DATE_PR="","",TITLE_DATE_PR),TITLE_DATE_PR_CHANGE)</f>
        <v>45537.36920138889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62-РК</v>
      </c>
      <c r="W37" s="2100"/>
      <c r="X37" s="2100"/>
      <c r="Y37" s="2100"/>
      <c r="Z37" s="2100"/>
      <c r="AA37" s="2100"/>
      <c r="AB37" s="2100"/>
      <c r="AC37" s="322"/>
      <c r="AD37" s="2100" t="str">
        <f>IF(TITLE_NUMBER_PR_CHANGE="",IF(TITLE_NUMBER_PR="","",TITLE_NUMBER_PR),TITLE_NUMBER_PR_CHANGE)</f>
        <v>62-РК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7DDEF-DCFF-0BDB-39EF-4C58DB50D5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0" width="19.140625" hidden="1" customWidth="1"/>
    <col min="13" max="14" style="3294" width="12.28125" hidden="1" customWidth="1"/>
    <col min="15" max="15" style="3294" width="23.421875" hidden="1" customWidth="1"/>
    <col min="16" max="16" style="358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45537.36920138889</v>
      </c>
      <c r="W28" s="2099"/>
      <c r="X28" s="2099"/>
      <c r="Y28" s="2099"/>
      <c r="Z28" s="2099"/>
      <c r="AA28" s="2099"/>
      <c r="AB28" s="322"/>
      <c r="AC28" s="2099" t="str">
        <f>IF(TITLE_DATE_PR_CHANGE="",IF(TITLE_DATE_PR="","",TITLE_DATE_PR),TITLE_DATE_PR_CHANGE)</f>
        <v>45537.36920138889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62-РК</v>
      </c>
      <c r="W29" s="2100"/>
      <c r="X29" s="2100"/>
      <c r="Y29" s="2100"/>
      <c r="Z29" s="2100"/>
      <c r="AA29" s="2100"/>
      <c r="AB29" s="322"/>
      <c r="AC29" s="2100" t="str">
        <f>IF(TITLE_NUMBER_PR_CHANGE="",IF(TITLE_NUMBER_PR="","",TITLE_NUMBER_PR),TITLE_NUMBER_PR_CHANGE)</f>
        <v>62-РК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45537.36920138889</v>
      </c>
      <c r="W32" s="2099"/>
      <c r="X32" s="2099"/>
      <c r="Y32" s="2099"/>
      <c r="Z32" s="2099"/>
      <c r="AA32" s="2099"/>
      <c r="AB32" s="322"/>
      <c r="AC32" s="2099" t="str">
        <f>IF(TITLE_DATE_PR_CHANGE="",IF(TITLE_DATE_PR="","",TITLE_DATE_PR),TITLE_DATE_PR_CHANGE)</f>
        <v>45537.36920138889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62-РК</v>
      </c>
      <c r="W33" s="2100"/>
      <c r="X33" s="2100"/>
      <c r="Y33" s="2100"/>
      <c r="Z33" s="2100"/>
      <c r="AA33" s="2100"/>
      <c r="AB33" s="322"/>
      <c r="AC33" s="2100" t="str">
        <f>IF(TITLE_NUMBER_PR_CHANGE="",IF(TITLE_NUMBER_PR="","",TITLE_NUMBER_PR),TITLE_NUMBER_PR_CHANGE)</f>
        <v>62-РК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FA68F-5491-A32A-E60D-0F6D2D084C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0" width="19.140625" hidden="1" customWidth="1"/>
    <col min="13" max="14" style="3294" width="12.28125" hidden="1" customWidth="1"/>
    <col min="15" max="15" style="3294" width="23.421875" hidden="1" customWidth="1"/>
    <col min="16" max="16" style="358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45537.36920138889</v>
      </c>
      <c r="W28" s="2099"/>
      <c r="X28" s="2099"/>
      <c r="Y28" s="2099"/>
      <c r="Z28" s="2099"/>
      <c r="AA28" s="2099"/>
      <c r="AB28" s="322"/>
      <c r="AC28" s="2099" t="str">
        <f>IF(TITLE_DATE_PR_CHANGE="",IF(TITLE_DATE_PR="","",TITLE_DATE_PR),TITLE_DATE_PR_CHANGE)</f>
        <v>45537.36920138889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62-РК</v>
      </c>
      <c r="W29" s="2100"/>
      <c r="X29" s="2100"/>
      <c r="Y29" s="2100"/>
      <c r="Z29" s="2100"/>
      <c r="AA29" s="2100"/>
      <c r="AB29" s="322"/>
      <c r="AC29" s="2100" t="str">
        <f>IF(TITLE_NUMBER_PR_CHANGE="",IF(TITLE_NUMBER_PR="","",TITLE_NUMBER_PR),TITLE_NUMBER_PR_CHANGE)</f>
        <v>62-РК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45537.36920138889</v>
      </c>
      <c r="W32" s="2099"/>
      <c r="X32" s="2099"/>
      <c r="Y32" s="2099"/>
      <c r="Z32" s="2099"/>
      <c r="AA32" s="2099"/>
      <c r="AB32" s="322"/>
      <c r="AC32" s="2099" t="str">
        <f>IF(TITLE_DATE_PR_CHANGE="",IF(TITLE_DATE_PR="","",TITLE_DATE_PR),TITLE_DATE_PR_CHANGE)</f>
        <v>45537.36920138889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62-РК</v>
      </c>
      <c r="W33" s="2100"/>
      <c r="X33" s="2100"/>
      <c r="Y33" s="2100"/>
      <c r="Z33" s="2100"/>
      <c r="AA33" s="2100"/>
      <c r="AB33" s="322"/>
      <c r="AC33" s="2100" t="str">
        <f>IF(TITLE_NUMBER_PR_CHANGE="",IF(TITLE_NUMBER_PR="","",TITLE_NUMBER_PR),TITLE_NUMBER_PR_CHANGE)</f>
        <v>62-РК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4B68C-18AA-0655-8CB1-FB43C2644A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45537.36920138889</v>
      </c>
      <c r="W32" s="2099"/>
      <c r="X32" s="2099"/>
      <c r="Y32" s="2099"/>
      <c r="Z32" s="2099"/>
      <c r="AA32" s="2099"/>
      <c r="AB32" s="2099"/>
      <c r="AC32" s="322"/>
      <c r="AD32" s="2099" t="str">
        <f>IF(TITLE_DATE_PR_CHANGE="",IF(TITLE_DATE_PR="","",TITLE_DATE_PR),TITLE_DATE_PR_CHANGE)</f>
        <v>45537.36920138889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62-РК</v>
      </c>
      <c r="W33" s="2100"/>
      <c r="X33" s="2100"/>
      <c r="Y33" s="2100"/>
      <c r="Z33" s="2100"/>
      <c r="AA33" s="2100"/>
      <c r="AB33" s="2100"/>
      <c r="AC33" s="322"/>
      <c r="AD33" s="2100" t="str">
        <f>IF(TITLE_NUMBER_PR_CHANGE="",IF(TITLE_NUMBER_PR="","",TITLE_NUMBER_PR),TITLE_NUMBER_PR_CHANGE)</f>
        <v>62-РК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"Сайт "Газеты Калужской области "Весть" http://www/vest-news.ru</v>
      </c>
      <c r="W34" s="2100"/>
      <c r="X34" s="2100"/>
      <c r="Y34" s="2100"/>
      <c r="Z34" s="2100"/>
      <c r="AA34" s="2100"/>
      <c r="AB34" s="2100"/>
      <c r="AC34" s="322"/>
      <c r="AD34" s="2100" t="str">
        <f>IF(TITLE_IST_PUB_CHANGE="",IF(TITLE_IST_PUB="","",TITLE_IST_PUB),TITLE_IST_PUB_CHANGE)</f>
        <v>Сетевое издание "Сайт "Газеты Калужской области "Весть" http://www/vest-news.ru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45537.36920138889</v>
      </c>
      <c r="W36" s="2099"/>
      <c r="X36" s="2099"/>
      <c r="Y36" s="2099"/>
      <c r="Z36" s="2099"/>
      <c r="AA36" s="2099"/>
      <c r="AB36" s="2099"/>
      <c r="AC36" s="322"/>
      <c r="AD36" s="2099" t="str">
        <f>IF(TITLE_DATE_PR_CHANGE="",IF(TITLE_DATE_PR="","",TITLE_DATE_PR),TITLE_DATE_PR_CHANGE)</f>
        <v>45537.36920138889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62-РК</v>
      </c>
      <c r="W37" s="2100"/>
      <c r="X37" s="2100"/>
      <c r="Y37" s="2100"/>
      <c r="Z37" s="2100"/>
      <c r="AA37" s="2100"/>
      <c r="AB37" s="2100"/>
      <c r="AC37" s="322"/>
      <c r="AD37" s="2100" t="str">
        <f>IF(TITLE_NUMBER_PR_CHANGE="",IF(TITLE_NUMBER_PR="","",TITLE_NUMBER_PR),TITLE_NUMBER_PR_CHANGE)</f>
        <v>62-РК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3"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E3588-9EA4-BA11-6E31-C582F0CEC2A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2" width="16.8515625" hidden="1" customWidth="1"/>
    <col min="3" max="3" style="3599" width="5.57421875" hidden="1" customWidth="1"/>
    <col min="4" max="4" style="371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599" width="5.28125" customWidth="1"/>
    <col min="13" max="13" style="3599" width="3.7109375" customWidth="1"/>
    <col min="14" max="17" style="3292" width="3.7109375" customWidth="1"/>
    <col min="18" max="18" style="3599" width="10.57421875" customWidth="1"/>
    <col min="19" max="19" style="3292" width="34.7109375" customWidth="1"/>
    <col min="20" max="20" style="3292" width="9.421875" customWidth="1"/>
    <col min="21" max="21" style="3612" width="9.140625"/>
    <col min="22" max="26" style="3292"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599"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599"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549</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535</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535</v>
      </c>
      <c r="H32" s="563"/>
      <c r="I32" s="563"/>
      <c r="J32" s="277" t="str">
        <f>FHD_NOTE_P_3</f>
        <v/>
      </c>
      <c r="K32" s="1676" t="str">
        <f>IF((LEN(E32)-LEN(SUBSTITUTE(E32,".","")))/LEN(".")=1,"p","")</f>
        <v>p</v>
      </c>
    </row>
    <row customHeight="1" ht="11.25" hidden="1">
      <c r="A33" s="2210" t="s">
        <v>551</v>
      </c>
      <c r="D33" s="1678"/>
      <c r="E33" s="552" t="str">
        <f>FHD_NUM_P_4</f>
        <v/>
      </c>
      <c r="F33" s="1554" t="str">
        <f>FHD_P_4</f>
        <v/>
      </c>
      <c r="G33" s="1921" t="s">
        <v>535</v>
      </c>
      <c r="H33" s="564">
        <f>SUMIF($F34:$F40,$F3,H34:H40)</f>
        <v>0</v>
      </c>
      <c r="I33" s="564">
        <f>SUMIF($F34:$F40,$F3,I34:I40)</f>
        <v>0</v>
      </c>
      <c r="J33" s="277" t="str">
        <f>FHD_NOTE_P_4</f>
        <v/>
      </c>
      <c r="K33" s="1676" t="str">
        <f>IF((LEN(E33)-LEN(SUBSTITUTE(E33,".","")))/LEN(".")=1,"p","")</f>
        <v/>
      </c>
    </row>
    <row s="3635"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5"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5"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5"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5"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5"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556</v>
      </c>
      <c r="C47" s="1676"/>
      <c r="D47" s="581"/>
      <c r="E47" s="552" t="str">
        <f>FHD_NUM_P_11</f>
        <v/>
      </c>
      <c r="F47" s="1554" t="str">
        <f>FHD_P_11</f>
        <v/>
      </c>
      <c r="G47" s="1921" t="s">
        <v>535</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557</v>
      </c>
      <c r="C48" s="1676"/>
      <c r="D48" s="1678"/>
      <c r="E48" s="552" t="str">
        <f>FHD_NUM_P_12</f>
        <v>2.3</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535</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535</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559</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535</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599"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2" customFormat="1" customHeight="1" ht="18.75" hidden="1">
      <c r="A72" s="996" t="s">
        <v>561</v>
      </c>
      <c r="C72" s="1676"/>
      <c r="D72" s="1678"/>
      <c r="E72" s="552" t="str">
        <f>FHD_NUM_P_34</f>
        <v/>
      </c>
      <c r="F72" s="1923" t="str">
        <f>FHD_P_34</f>
        <v/>
      </c>
      <c r="G72" s="1921" t="s">
        <v>535</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2" customFormat="1" customHeight="1" ht="18.75">
      <c r="A80" s="996" t="s">
        <v>562</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535</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670" customFormat="1" customHeight="1" ht="18.75">
      <c r="A82" s="2210" t="s">
        <v>563</v>
      </c>
      <c r="C82" s="741"/>
      <c r="D82" s="739"/>
      <c r="E82" s="552" t="str">
        <f>FHD_NUM_P_44</f>
        <v>7</v>
      </c>
      <c r="F82" s="1923" t="str">
        <f>FHD_P_44</f>
        <v>Объём поднятой воды</v>
      </c>
      <c r="G82" s="1924" t="s">
        <v>564</v>
      </c>
      <c r="H82" s="984"/>
      <c r="I82" s="583"/>
      <c r="J82" s="277" t="str">
        <f>FHD_NOTE_P_44</f>
        <v/>
      </c>
      <c r="K82" s="740"/>
      <c r="L82" s="741"/>
      <c r="M82" s="741"/>
      <c r="R82" s="741"/>
      <c r="U82" s="742"/>
      <c r="AA82" s="743"/>
      <c r="AB82" s="743"/>
      <c r="AC82" s="743"/>
      <c r="AD82" s="743"/>
      <c r="AE82" s="743"/>
    </row>
    <row s="3670" customFormat="1" customHeight="1" ht="18.75">
      <c r="A83" s="2210"/>
      <c r="C83" s="741"/>
      <c r="D83" s="739"/>
      <c r="E83" s="552" t="str">
        <f>FHD_NUM_P_45</f>
        <v>8</v>
      </c>
      <c r="F83" s="1923" t="str">
        <f>FHD_P_45</f>
        <v>Объём покупной воды</v>
      </c>
      <c r="G83" s="1924" t="s">
        <v>564</v>
      </c>
      <c r="H83" s="984"/>
      <c r="I83" s="583"/>
      <c r="J83" s="277" t="str">
        <f>FHD_NOTE_P_45</f>
        <v/>
      </c>
      <c r="K83" s="740"/>
      <c r="L83" s="741"/>
      <c r="M83" s="741"/>
      <c r="R83" s="741"/>
      <c r="U83" s="742"/>
      <c r="AA83" s="743"/>
      <c r="AB83" s="743"/>
      <c r="AC83" s="743"/>
      <c r="AD83" s="743"/>
      <c r="AE83" s="743"/>
    </row>
    <row s="3670" customFormat="1" customHeight="1" ht="18.75">
      <c r="A84" s="2210"/>
      <c r="C84" s="741"/>
      <c r="D84" s="744"/>
      <c r="E84" s="552" t="str">
        <f>FHD_NUM_P_46</f>
        <v>9</v>
      </c>
      <c r="F84" s="1923" t="str">
        <f>FHD_P_46</f>
        <v>Объём воды, пропущенной через очистные сооружения</v>
      </c>
      <c r="G84" s="1924" t="s">
        <v>564</v>
      </c>
      <c r="H84" s="984"/>
      <c r="I84" s="583"/>
      <c r="J84" s="277" t="str">
        <f>FHD_NOTE_P_46</f>
        <v/>
      </c>
      <c r="K84" s="740"/>
      <c r="L84" s="741"/>
      <c r="M84" s="741"/>
      <c r="R84" s="741"/>
      <c r="U84" s="742"/>
      <c r="AA84" s="743"/>
      <c r="AB84" s="743"/>
      <c r="AC84" s="743"/>
      <c r="AD84" s="743"/>
      <c r="AE84" s="743"/>
    </row>
    <row s="3670" customFormat="1" customHeight="1" ht="18.75">
      <c r="A85" s="2210"/>
      <c r="C85" s="741"/>
      <c r="D85" s="739"/>
      <c r="E85" s="552" t="str">
        <f>FHD_NUM_P_47</f>
        <v>10</v>
      </c>
      <c r="F85" s="1923" t="str">
        <f>FHD_P_47</f>
        <v>Объём отпущенной потребителям воды, в том числе:</v>
      </c>
      <c r="G85" s="1924" t="s">
        <v>564</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79"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79"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79"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79"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79" customFormat="1" customHeight="1" ht="18.75">
      <c r="A90" s="2210"/>
      <c r="B90" s="916"/>
      <c r="C90" s="741"/>
      <c r="D90" s="739"/>
      <c r="E90" s="552" t="str">
        <f>FHD_NUM_P_52</f>
        <v>11</v>
      </c>
      <c r="F90" s="1923" t="str">
        <f>FHD_P_52</f>
        <v>Потери воды в сетях</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0"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670"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67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0"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679"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2" customFormat="1" customHeight="1" ht="18.75" hidden="1">
      <c r="A99" s="2210" t="s">
        <v>568</v>
      </c>
      <c r="C99" s="1676"/>
      <c r="D99" s="1678"/>
      <c r="E99" s="552" t="str">
        <f>FHD_NUM_P_61</f>
        <v/>
      </c>
      <c r="F99" s="1923" t="str">
        <f>FHD_P_61</f>
        <v/>
      </c>
      <c r="G99" s="1921" t="s">
        <v>539</v>
      </c>
      <c r="H99" s="986"/>
      <c r="I99" s="748"/>
      <c r="J99" s="277" t="str">
        <f>FHD_NOTE_P_61</f>
        <v/>
      </c>
      <c r="K99" s="549"/>
      <c r="L99" s="1676"/>
      <c r="M99" s="1676"/>
      <c r="R99" s="1676"/>
      <c r="U99" s="550"/>
      <c r="AA99" s="1672"/>
      <c r="AB99" s="1672"/>
      <c r="AC99" s="1672"/>
      <c r="AD99" s="1672"/>
      <c r="AE99" s="1672"/>
    </row>
    <row s="3599" customFormat="1" customHeight="1" ht="0.75" hidden="1">
      <c r="A100" s="2210"/>
      <c r="D100" s="554"/>
      <c r="E100" s="1020" t="str">
        <f>E99&amp;".0"</f>
        <v>.0</v>
      </c>
      <c r="F100" s="1001"/>
      <c r="G100" s="1002"/>
      <c r="H100" s="999"/>
      <c r="I100" s="999"/>
      <c r="J100" s="1003"/>
    </row>
    <row customHeight="1" ht="15" hidden="1">
      <c r="A101" s="2210"/>
      <c r="D101" s="1673"/>
      <c r="E101" s="978"/>
      <c r="F101" s="979" t="s">
        <v>569</v>
      </c>
      <c r="G101" s="578"/>
      <c r="H101" s="579"/>
      <c r="I101" s="579"/>
      <c r="J101" s="1011" t="s">
        <v>570</v>
      </c>
      <c r="K101" s="549"/>
    </row>
    <row s="3292" customFormat="1" customHeight="1" ht="18.75" hidden="1">
      <c r="A102" s="2210"/>
      <c r="C102" s="1676"/>
      <c r="D102" s="1678"/>
      <c r="E102" s="552" t="str">
        <f>FHD_NUM_P_62</f>
        <v/>
      </c>
      <c r="F102" s="1923" t="str">
        <f>FHD_P_62</f>
        <v/>
      </c>
      <c r="G102" s="1920" t="s">
        <v>539</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566</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571</v>
      </c>
      <c r="D104" s="1678"/>
      <c r="E104" s="552" t="str">
        <f>FHD_NUM_P_64</f>
        <v/>
      </c>
      <c r="F104" s="1923" t="str">
        <f>FHD_P_64</f>
        <v/>
      </c>
      <c r="G104" s="1920" t="s">
        <v>566</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566</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566</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566</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566</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566</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572</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hidden="1">
      <c r="A113" s="996" t="s">
        <v>574</v>
      </c>
      <c r="D113" s="1678"/>
      <c r="E113" s="552" t="str">
        <f>FHD_NUM_P_73</f>
        <v/>
      </c>
      <c r="F113" s="1923" t="str">
        <f>FHD_P_73</f>
        <v/>
      </c>
      <c r="G113" s="977" t="s">
        <v>573</v>
      </c>
      <c r="H113" s="975"/>
      <c r="I113" s="975"/>
      <c r="J113" s="277" t="str">
        <f>FHD_NOTE_P_73</f>
        <v/>
      </c>
      <c r="K113" s="549"/>
    </row>
    <row customHeight="1" ht="33.75">
      <c r="A114" s="996" t="s">
        <v>575</v>
      </c>
      <c r="D114" s="1678"/>
      <c r="E114" s="552" t="str">
        <f>FHD_NUM_P_74</f>
        <v>13</v>
      </c>
      <c r="F114" s="1923" t="str">
        <f>FHD_P_74</f>
        <v>Удельный расход электрической энергии на подачу воды в сеть</v>
      </c>
      <c r="G114" s="1919" t="s">
        <v>576</v>
      </c>
      <c r="H114" s="583"/>
      <c r="I114" s="583"/>
      <c r="J114" s="277" t="str">
        <f>FHD_NOTE_P_74</f>
        <v/>
      </c>
      <c r="K114" s="549"/>
    </row>
    <row s="3679" customFormat="1" customHeight="1" ht="18.75">
      <c r="A115" s="2212" t="s">
        <v>577</v>
      </c>
      <c r="B115" s="916"/>
      <c r="C115" s="741"/>
      <c r="D115" s="739"/>
      <c r="E115" s="552" t="str">
        <f>FHD_NUM_P_75</f>
        <v>14</v>
      </c>
      <c r="F115" s="1923" t="str">
        <f>FHD_P_75</f>
        <v>Расход воды на собственные нужды, в том числе:</v>
      </c>
      <c r="G115" s="1919" t="s">
        <v>541</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79" customFormat="1" customHeight="1" ht="18.75">
      <c r="A116" s="2212"/>
      <c r="B116" s="916"/>
      <c r="C116" s="741"/>
      <c r="D116" s="739"/>
      <c r="E116" s="552" t="str">
        <f>FHD_NUM_P_76</f>
        <v>14.1</v>
      </c>
      <c r="F116" s="1923" t="str">
        <f>FHD_P_76</f>
        <v>Расход воды на хозяйственно-бытовые нужды</v>
      </c>
      <c r="G116" s="1919" t="s">
        <v>541</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79"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541</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599" customFormat="1" customHeight="1" ht="0.75">
      <c r="A118" s="2212"/>
      <c r="D118" s="554"/>
      <c r="E118" s="1020" t="str">
        <f>E117&amp;".0"</f>
        <v>15.0</v>
      </c>
      <c r="F118" s="1004"/>
      <c r="G118" s="1691"/>
      <c r="H118" s="999"/>
      <c r="I118" s="999"/>
      <c r="J118" s="1003"/>
    </row>
    <row s="3679" customFormat="1" customHeight="1" ht="15">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580</v>
      </c>
      <c r="D120" s="1678"/>
      <c r="E120" s="552" t="str">
        <f>FHD_NUM_P_78</f>
        <v/>
      </c>
      <c r="F120" s="1923" t="str">
        <f>FHD_P_78</f>
        <v/>
      </c>
      <c r="G120" s="1920" t="s">
        <v>543</v>
      </c>
      <c r="H120" s="583"/>
      <c r="I120" s="583"/>
      <c r="J120" s="277" t="str">
        <f>FHD_NOTE_P_78</f>
        <v/>
      </c>
      <c r="K120" s="549"/>
    </row>
    <row s="3599" customFormat="1" customHeight="1" ht="0.75" hidden="1">
      <c r="A121" s="2210"/>
      <c r="D121" s="554"/>
      <c r="E121" s="1020" t="str">
        <f>E120&amp;".0"</f>
        <v>.0</v>
      </c>
      <c r="F121" s="1004"/>
      <c r="G121" s="1691"/>
      <c r="H121" s="999"/>
      <c r="I121" s="999"/>
      <c r="J121" s="1003"/>
    </row>
    <row customHeight="1" ht="15" hidden="1">
      <c r="A122" s="2210"/>
      <c r="D122" s="1673"/>
      <c r="E122" s="576"/>
      <c r="F122" s="1176" t="s">
        <v>569</v>
      </c>
      <c r="G122" s="578"/>
      <c r="H122" s="579"/>
      <c r="I122" s="579"/>
      <c r="J122" s="1011" t="s">
        <v>581</v>
      </c>
      <c r="K122" s="549"/>
    </row>
    <row customHeight="1" ht="22.5" hidden="1">
      <c r="A123" s="2210"/>
      <c r="D123" s="1678"/>
      <c r="E123" s="552" t="str">
        <f>FHD_NUM_P_79</f>
        <v/>
      </c>
      <c r="F123" s="1923" t="str">
        <f>FHD_P_79</f>
        <v/>
      </c>
      <c r="G123" s="1921" t="s">
        <v>545</v>
      </c>
      <c r="H123" s="583"/>
      <c r="I123" s="583"/>
      <c r="J123" s="277" t="str">
        <f>FHD_NOTE_P_79</f>
        <v/>
      </c>
      <c r="K123" s="549"/>
    </row>
    <row s="3599" customFormat="1" customHeight="1" ht="0.75" hidden="1">
      <c r="A124" s="2210"/>
      <c r="D124" s="554"/>
      <c r="E124" s="1020" t="str">
        <f>E123&amp;".0"</f>
        <v>.0</v>
      </c>
      <c r="F124" s="1005"/>
      <c r="G124" s="1691"/>
      <c r="H124" s="999"/>
      <c r="I124" s="999"/>
      <c r="J124" s="1003"/>
    </row>
    <row customHeight="1" ht="15" hidden="1">
      <c r="A125" s="2210"/>
      <c r="D125" s="1673"/>
      <c r="E125" s="576"/>
      <c r="F125" s="1176" t="s">
        <v>569</v>
      </c>
      <c r="G125" s="578"/>
      <c r="H125" s="579"/>
      <c r="I125" s="579"/>
      <c r="J125" s="1011" t="s">
        <v>582</v>
      </c>
      <c r="K125" s="549"/>
    </row>
    <row customHeight="1" ht="22.5" hidden="1">
      <c r="A126" s="2210"/>
      <c r="D126" s="1678"/>
      <c r="E126" s="552" t="str">
        <f>FHD_NUM_P_80</f>
        <v/>
      </c>
      <c r="F126" s="1923" t="str">
        <f>FHD_P_80</f>
        <v/>
      </c>
      <c r="G126" s="1921" t="s">
        <v>583</v>
      </c>
      <c r="H126" s="563"/>
      <c r="I126" s="563"/>
      <c r="J126" s="277" t="str">
        <f>FHD_NOTE_P_80</f>
        <v/>
      </c>
      <c r="K126" s="549"/>
    </row>
    <row customHeight="1" ht="18.75" hidden="1">
      <c r="A127" s="2210"/>
      <c r="D127" s="1678"/>
      <c r="E127" s="552" t="str">
        <f>FHD_NUM_P_81</f>
        <v/>
      </c>
      <c r="F127" s="1923" t="str">
        <f>FHD_P_81</f>
        <v/>
      </c>
      <c r="G127" s="1921" t="s">
        <v>584</v>
      </c>
      <c r="H127" s="563"/>
      <c r="I127" s="563"/>
      <c r="J127" s="277" t="str">
        <f>FHD_NOTE_P_81</f>
        <v/>
      </c>
      <c r="K127" s="549"/>
    </row>
    <row customHeight="1" ht="18.75" hidden="1">
      <c r="A128" s="2210"/>
      <c r="C128" s="1676" t="s">
        <v>571</v>
      </c>
      <c r="D128" s="1678"/>
      <c r="E128" s="552" t="str">
        <f>FHD_NUM_P_82</f>
        <v/>
      </c>
      <c r="F128" s="1923" t="str">
        <f>FHD_P_82</f>
        <v/>
      </c>
      <c r="G128" s="1921" t="s">
        <v>295</v>
      </c>
      <c r="H128" s="407"/>
      <c r="I128" s="407"/>
      <c r="J128" s="277" t="str">
        <f>FHD_NOTE_P_82</f>
        <v/>
      </c>
      <c r="K128" s="549"/>
    </row>
    <row customHeight="1" ht="18.75" hidden="1">
      <c r="A129" s="2210"/>
      <c r="C129" s="1676" t="s">
        <v>571</v>
      </c>
      <c r="D129" s="1678"/>
      <c r="E129" s="552" t="str">
        <f>FHD_NUM_P_83</f>
        <v/>
      </c>
      <c r="F129" s="1554" t="str">
        <f>FHD_P_83</f>
        <v/>
      </c>
      <c r="G129" s="1921" t="s">
        <v>295</v>
      </c>
      <c r="H129" s="407"/>
      <c r="I129" s="407"/>
      <c r="J129" s="277" t="str">
        <f>FHD_NOTE_P_83</f>
        <v/>
      </c>
      <c r="K129" s="549"/>
    </row>
    <row customHeight="1" ht="18.75" hidden="1">
      <c r="A130" s="2210"/>
      <c r="C130" s="1676" t="s">
        <v>571</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63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99C58-E84A-8812-51BC-03AEEE0F14B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16" width="10.57421875" customWidth="1"/>
    <col min="22" max="22" style="3716" width="11.7109375" customWidth="1"/>
    <col min="23" max="23" style="371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585</v>
      </c>
      <c r="K10" s="527" t="s">
        <v>586</v>
      </c>
      <c r="L10" s="1971" t="s">
        <v>86</v>
      </c>
      <c r="M10" s="1971"/>
      <c r="N10" s="527" t="s">
        <v>587</v>
      </c>
      <c r="O10" s="527" t="s">
        <v>588</v>
      </c>
      <c r="P10" s="527" t="s">
        <v>589</v>
      </c>
      <c r="Q10" s="527" t="s">
        <v>590</v>
      </c>
      <c r="R10" s="527" t="s">
        <v>591</v>
      </c>
      <c r="S10" s="1971"/>
      <c r="T10" s="330"/>
    </row>
    <row s="2613"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473E5-F52D-10C6-098C-E0F7D0354F1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2" width="16.8515625" hidden="1" customWidth="1"/>
    <col min="3" max="3" style="3599" width="5.57421875" hidden="1" customWidth="1"/>
    <col min="4" max="4" style="371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599" width="5.28125" customWidth="1"/>
    <col min="13" max="13" style="3599" width="3.7109375" customWidth="1"/>
    <col min="14" max="17" style="3292" width="3.7109375" customWidth="1"/>
    <col min="18" max="18" style="3599" width="10.57421875" customWidth="1"/>
    <col min="19" max="19" style="3292" width="34.7109375" customWidth="1"/>
    <col min="20" max="20" style="3292" width="9.421875" customWidth="1"/>
    <col min="21" max="21" style="361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599"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549</v>
      </c>
      <c r="H14" s="1674" t="s">
        <v>292</v>
      </c>
      <c r="I14" s="1674" t="s">
        <v>292</v>
      </c>
      <c r="J14" s="1971"/>
    </row>
    <row customHeight="1" ht="18.75">
      <c r="D15" s="1678"/>
      <c r="E15" s="1670" t="s">
        <v>107</v>
      </c>
      <c r="F15" s="713" t="s">
        <v>600</v>
      </c>
      <c r="G15" s="1686" t="s">
        <v>535</v>
      </c>
      <c r="H15" s="563"/>
      <c r="I15" s="563"/>
      <c r="J15" s="277" t="s">
        <v>601</v>
      </c>
      <c r="K15" s="549" t="s">
        <v>602</v>
      </c>
    </row>
    <row customHeight="1" ht="33.75">
      <c r="D16" s="1678"/>
      <c r="E16" s="1670" t="s">
        <v>108</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2"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599" customFormat="1" customHeight="1" ht="0.75">
      <c r="A33" s="1175"/>
      <c r="D33" s="554"/>
      <c r="E33" s="808" t="str">
        <f>E32&amp;".0"</f>
        <v>2.8.0</v>
      </c>
      <c r="F33" s="998"/>
      <c r="G33" s="557"/>
      <c r="H33" s="999"/>
      <c r="I33" s="999"/>
      <c r="J33" s="1000"/>
    </row>
    <row s="3292"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2" customFormat="1" customHeight="1" ht="22.5">
      <c r="A36" s="996" t="s">
        <v>561</v>
      </c>
      <c r="C36" s="1676"/>
      <c r="D36" s="1678"/>
      <c r="E36" s="1704" t="s">
        <v>88</v>
      </c>
      <c r="F36" s="713" t="s">
        <v>645</v>
      </c>
      <c r="G36" s="1683" t="s">
        <v>535</v>
      </c>
      <c r="H36" s="563"/>
      <c r="I36" s="563"/>
      <c r="J36" s="277" t="s">
        <v>646</v>
      </c>
      <c r="K36" s="549"/>
      <c r="L36" s="1676"/>
      <c r="M36" s="1676"/>
      <c r="R36" s="1676"/>
      <c r="U36" s="550"/>
      <c r="AA36" s="1672"/>
      <c r="AB36" s="1672"/>
      <c r="AC36" s="1672"/>
      <c r="AD36" s="1672"/>
      <c r="AE36" s="1672"/>
    </row>
    <row s="3292"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89</v>
      </c>
      <c r="F38" s="713" t="s">
        <v>648</v>
      </c>
      <c r="G38" s="1683" t="s">
        <v>535</v>
      </c>
      <c r="H38" s="563"/>
      <c r="I38" s="563"/>
      <c r="J38" s="277" t="s">
        <v>649</v>
      </c>
      <c r="K38" s="549"/>
      <c r="L38" s="1676"/>
      <c r="M38" s="1676"/>
      <c r="R38" s="1676"/>
      <c r="U38" s="550"/>
      <c r="AA38" s="1672"/>
      <c r="AB38" s="1672"/>
      <c r="AC38" s="1672"/>
      <c r="AD38" s="1672"/>
      <c r="AE38" s="1672"/>
    </row>
    <row s="3292"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2"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2"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2"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2" customFormat="1" customHeight="1" ht="33.75">
      <c r="A43" s="994"/>
      <c r="C43" s="1676" t="s">
        <v>571</v>
      </c>
      <c r="D43" s="1678"/>
      <c r="E43" s="1704" t="s">
        <v>109</v>
      </c>
      <c r="F43" s="713" t="s">
        <v>662</v>
      </c>
      <c r="G43" s="1686" t="s">
        <v>663</v>
      </c>
      <c r="H43" s="407"/>
      <c r="I43" s="407"/>
      <c r="J43" s="277" t="s">
        <v>664</v>
      </c>
      <c r="K43" s="549"/>
      <c r="L43" s="1676"/>
      <c r="M43" s="1676"/>
      <c r="R43" s="1676"/>
      <c r="U43" s="550"/>
      <c r="AA43" s="1672"/>
      <c r="AB43" s="1672"/>
      <c r="AC43" s="1672"/>
      <c r="AD43" s="1672"/>
      <c r="AE43" s="1672"/>
    </row>
    <row s="3292" customFormat="1" customHeight="1" ht="22.5">
      <c r="A44" s="994"/>
      <c r="C44" s="1676"/>
      <c r="D44" s="1678"/>
      <c r="E44" s="1704" t="s">
        <v>90</v>
      </c>
      <c r="F44" s="713" t="s">
        <v>665</v>
      </c>
      <c r="G44" s="1683" t="s">
        <v>666</v>
      </c>
      <c r="H44" s="551"/>
      <c r="I44" s="551"/>
      <c r="J44" s="277" t="s">
        <v>667</v>
      </c>
      <c r="K44" s="549"/>
      <c r="L44" s="1676"/>
      <c r="M44" s="1676"/>
      <c r="R44" s="1676"/>
      <c r="U44" s="550"/>
      <c r="AA44" s="1672"/>
      <c r="AB44" s="1672"/>
      <c r="AC44" s="1672"/>
      <c r="AD44" s="1672"/>
      <c r="AE44" s="1672"/>
    </row>
    <row s="3292" customFormat="1" customHeight="1" ht="22.5">
      <c r="A45" s="994"/>
      <c r="C45" s="1676"/>
      <c r="D45" s="1678"/>
      <c r="E45" s="1704" t="s">
        <v>91</v>
      </c>
      <c r="F45" s="713" t="s">
        <v>668</v>
      </c>
      <c r="G45" s="1694" t="s">
        <v>669</v>
      </c>
      <c r="H45" s="551"/>
      <c r="I45" s="551"/>
      <c r="J45" s="277" t="s">
        <v>670</v>
      </c>
      <c r="K45" s="549"/>
      <c r="L45" s="1676"/>
      <c r="M45" s="1676"/>
      <c r="R45" s="1676"/>
      <c r="U45" s="550"/>
      <c r="AA45" s="1672"/>
      <c r="AB45" s="1672"/>
      <c r="AC45" s="1672"/>
      <c r="AD45" s="1672"/>
      <c r="AE45" s="1672"/>
    </row>
    <row s="3292" customFormat="1" customHeight="1" ht="18.75">
      <c r="A46" s="994"/>
      <c r="C46" s="1676"/>
      <c r="D46" s="1678"/>
      <c r="E46" s="1704" t="s">
        <v>110</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3AB16-BC59-EE01-848D-3E0CA969ECB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2" width="16.8515625" hidden="1" customWidth="1"/>
    <col min="3" max="3" style="3599" width="5.57421875" hidden="1" customWidth="1"/>
    <col min="4" max="4" style="371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599" width="5.28125" customWidth="1"/>
    <col min="13" max="13" style="3599" width="3.7109375" customWidth="1"/>
    <col min="14" max="17" style="3292" width="3.7109375" customWidth="1"/>
    <col min="18" max="18" style="3599" width="10.57421875" customWidth="1"/>
    <col min="19" max="19" style="3292" width="34.7109375" customWidth="1"/>
    <col min="20" max="20" style="3292" width="9.421875" customWidth="1"/>
    <col min="21" max="21" style="361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599"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549</v>
      </c>
      <c r="H14" s="1700" t="s">
        <v>292</v>
      </c>
      <c r="I14" s="1700" t="s">
        <v>292</v>
      </c>
      <c r="J14" s="1971"/>
    </row>
    <row customHeight="1" ht="18.75">
      <c r="D15" s="1678"/>
      <c r="E15" s="1670" t="s">
        <v>107</v>
      </c>
      <c r="F15" s="713" t="s">
        <v>673</v>
      </c>
      <c r="G15" s="1697" t="s">
        <v>535</v>
      </c>
      <c r="H15" s="563"/>
      <c r="I15" s="563"/>
      <c r="J15" s="277" t="s">
        <v>674</v>
      </c>
      <c r="K15" s="549" t="s">
        <v>602</v>
      </c>
    </row>
    <row customHeight="1" ht="22.5">
      <c r="D16" s="1678"/>
      <c r="E16" s="1670" t="s">
        <v>108</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2"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599" customFormat="1" customHeight="1" ht="0.75">
      <c r="A28" s="1175"/>
      <c r="D28" s="554"/>
      <c r="E28" s="808" t="str">
        <f>E27&amp;".0"</f>
        <v>2.9.0</v>
      </c>
      <c r="F28" s="998"/>
      <c r="G28" s="557"/>
      <c r="H28" s="999"/>
      <c r="I28" s="999"/>
      <c r="J28" s="1000"/>
    </row>
    <row s="3292"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2" customFormat="1" customHeight="1" ht="22.5">
      <c r="A30" s="994"/>
      <c r="C30" s="1676"/>
      <c r="D30" s="1678"/>
      <c r="E30" s="1704" t="s">
        <v>88</v>
      </c>
      <c r="F30" s="1701" t="s">
        <v>689</v>
      </c>
      <c r="G30" s="1694" t="s">
        <v>535</v>
      </c>
      <c r="H30" s="563"/>
      <c r="I30" s="563"/>
      <c r="J30" s="277"/>
      <c r="K30" s="549"/>
      <c r="L30" s="1676"/>
      <c r="M30" s="1676"/>
      <c r="R30" s="1676"/>
      <c r="U30" s="550"/>
      <c r="AA30" s="1672"/>
      <c r="AB30" s="1672"/>
      <c r="AC30" s="1672"/>
      <c r="AD30" s="1672"/>
      <c r="AE30" s="1672"/>
    </row>
    <row s="3292" customFormat="1" customHeight="1" ht="33.75">
      <c r="A31" s="994"/>
      <c r="C31" s="1676"/>
      <c r="D31" s="581"/>
      <c r="E31" s="1704" t="s">
        <v>89</v>
      </c>
      <c r="F31" s="1701" t="s">
        <v>690</v>
      </c>
      <c r="G31" s="1694" t="s">
        <v>535</v>
      </c>
      <c r="H31" s="563"/>
      <c r="I31" s="563"/>
      <c r="J31" s="277" t="s">
        <v>691</v>
      </c>
      <c r="K31" s="549"/>
      <c r="L31" s="1676"/>
      <c r="M31" s="1676"/>
      <c r="R31" s="1676"/>
      <c r="U31" s="550"/>
      <c r="AA31" s="1672"/>
      <c r="AB31" s="1672"/>
      <c r="AC31" s="1672"/>
      <c r="AD31" s="1672"/>
      <c r="AE31" s="1672"/>
    </row>
    <row s="3292"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2"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2"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2" customFormat="1" customHeight="1" ht="33.75">
      <c r="A35" s="994"/>
      <c r="C35" s="1676" t="s">
        <v>571</v>
      </c>
      <c r="D35" s="1678"/>
      <c r="E35" s="1704" t="s">
        <v>109</v>
      </c>
      <c r="F35" s="1701" t="s">
        <v>662</v>
      </c>
      <c r="G35" s="1697" t="s">
        <v>295</v>
      </c>
      <c r="H35" s="407"/>
      <c r="I35" s="407"/>
      <c r="J35" s="277" t="s">
        <v>698</v>
      </c>
      <c r="K35" s="549"/>
      <c r="L35" s="1676"/>
      <c r="M35" s="1676"/>
      <c r="R35" s="1676"/>
      <c r="U35" s="550"/>
      <c r="AA35" s="1672"/>
      <c r="AB35" s="1672"/>
      <c r="AC35" s="1672"/>
      <c r="AD35" s="1672"/>
      <c r="AE35" s="1672"/>
    </row>
    <row s="3292" customFormat="1" customHeight="1" ht="22.5">
      <c r="A36" s="994"/>
      <c r="C36" s="1676"/>
      <c r="D36" s="1678"/>
      <c r="E36" s="1704" t="s">
        <v>90</v>
      </c>
      <c r="F36" s="1701" t="s">
        <v>699</v>
      </c>
      <c r="G36" s="1694" t="s">
        <v>666</v>
      </c>
      <c r="H36" s="551"/>
      <c r="I36" s="551"/>
      <c r="J36" s="277" t="s">
        <v>667</v>
      </c>
      <c r="K36" s="549"/>
      <c r="L36" s="1676"/>
      <c r="M36" s="1676"/>
      <c r="R36" s="1676"/>
      <c r="U36" s="550"/>
      <c r="AA36" s="1672"/>
      <c r="AB36" s="1672"/>
      <c r="AC36" s="1672"/>
      <c r="AD36" s="1672"/>
      <c r="AE36" s="1672"/>
    </row>
    <row s="3292" customFormat="1" customHeight="1" ht="22.5">
      <c r="A37" s="994"/>
      <c r="C37" s="1676"/>
      <c r="D37" s="1678"/>
      <c r="E37" s="1704" t="s">
        <v>91</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635"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16228-CF76-0A8F-A325-218172C14B8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0" width="9.140625" hidden="1" customWidth="1"/>
    <col min="2" max="2" style="2613"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5" width="44.00390625" customWidth="1"/>
    <col min="11" max="11" style="3153" width="74.00390625" customWidth="1"/>
    <col min="12" max="12" style="3153" width="3.7109375" customWidth="1"/>
    <col min="13" max="23" style="3153"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86</v>
      </c>
      <c r="E11" s="711" t="s">
        <v>704</v>
      </c>
      <c r="F11" s="711" t="s">
        <v>549</v>
      </c>
      <c r="G11" s="471" t="s">
        <v>292</v>
      </c>
      <c r="H11" s="471" t="s">
        <v>381</v>
      </c>
      <c r="I11" s="813" t="s">
        <v>292</v>
      </c>
      <c r="J11" s="814" t="s">
        <v>381</v>
      </c>
      <c r="K11" s="2090"/>
      <c r="L11" s="664"/>
    </row>
    <row s="2613"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705</v>
      </c>
      <c r="D13" s="960" t="s">
        <v>107</v>
      </c>
      <c r="E13" s="267" t="s">
        <v>706</v>
      </c>
      <c r="F13" s="666" t="s">
        <v>707</v>
      </c>
      <c r="G13" s="563"/>
      <c r="H13" s="667"/>
      <c r="I13" s="563"/>
      <c r="J13" s="667"/>
      <c r="K13" s="277" t="s">
        <v>708</v>
      </c>
      <c r="L13" s="726"/>
    </row>
    <row customHeight="1" ht="22.5" hidden="1">
      <c r="A14" s="2232"/>
      <c r="D14" s="545" t="s">
        <v>108</v>
      </c>
      <c r="E14" s="267" t="s">
        <v>709</v>
      </c>
      <c r="F14" s="666" t="s">
        <v>710</v>
      </c>
      <c r="G14" s="563"/>
      <c r="H14" s="668"/>
      <c r="I14" s="563"/>
      <c r="J14" s="668"/>
      <c r="K14" s="277" t="s">
        <v>711</v>
      </c>
      <c r="L14" s="726"/>
    </row>
    <row s="2625" customFormat="1" customHeight="1" ht="78.75" hidden="1">
      <c r="A15" s="2232"/>
      <c r="B15" s="517"/>
      <c r="D15" s="960" t="s">
        <v>88</v>
      </c>
      <c r="E15" s="713" t="s">
        <v>712</v>
      </c>
      <c r="F15" s="957" t="s">
        <v>295</v>
      </c>
      <c r="G15" s="957" t="s">
        <v>295</v>
      </c>
      <c r="H15" s="92"/>
      <c r="I15" s="957" t="s">
        <v>295</v>
      </c>
      <c r="J15" s="92"/>
      <c r="K15" s="277" t="s">
        <v>713</v>
      </c>
      <c r="L15" s="726"/>
    </row>
    <row s="2625" customFormat="1" customHeight="1" ht="22.5" hidden="1">
      <c r="A16" s="2232"/>
      <c r="B16" s="517"/>
      <c r="D16" s="960" t="s">
        <v>315</v>
      </c>
      <c r="E16" s="961" t="s">
        <v>714</v>
      </c>
      <c r="F16" s="957" t="s">
        <v>715</v>
      </c>
      <c r="G16" s="823"/>
      <c r="H16" s="92"/>
      <c r="I16" s="823"/>
      <c r="J16" s="92"/>
      <c r="K16" s="277"/>
      <c r="L16" s="726"/>
    </row>
    <row s="2625" customFormat="1" customHeight="1" ht="22.5" hidden="1">
      <c r="A17" s="2232"/>
      <c r="B17" s="517"/>
      <c r="D17" s="960" t="s">
        <v>323</v>
      </c>
      <c r="E17" s="961" t="s">
        <v>716</v>
      </c>
      <c r="F17" s="957" t="s">
        <v>717</v>
      </c>
      <c r="G17" s="823"/>
      <c r="H17" s="92"/>
      <c r="I17" s="823"/>
      <c r="J17" s="92"/>
      <c r="K17" s="277"/>
      <c r="L17" s="726"/>
    </row>
    <row s="2625" customFormat="1" customHeight="1" ht="33.75" hidden="1">
      <c r="A18" s="2232"/>
      <c r="B18" s="517"/>
      <c r="D18" s="960" t="s">
        <v>325</v>
      </c>
      <c r="E18" s="961" t="s">
        <v>718</v>
      </c>
      <c r="F18" s="957" t="s">
        <v>554</v>
      </c>
      <c r="G18" s="686"/>
      <c r="H18" s="92"/>
      <c r="I18" s="686"/>
      <c r="J18" s="92"/>
      <c r="K18" s="277"/>
      <c r="L18" s="726"/>
    </row>
    <row customHeight="1" ht="101.25" hidden="1">
      <c r="A19" s="2232"/>
      <c r="D19" s="960" t="s">
        <v>89</v>
      </c>
      <c r="E19" s="267" t="s">
        <v>719</v>
      </c>
      <c r="F19" s="666" t="s">
        <v>529</v>
      </c>
      <c r="G19" s="669"/>
      <c r="H19" s="668"/>
      <c r="I19" s="962"/>
      <c r="J19" s="668"/>
      <c r="K19" s="277" t="s">
        <v>720</v>
      </c>
      <c r="L19" s="726"/>
    </row>
    <row s="2625" customFormat="1" customHeight="1" ht="18.75" hidden="1">
      <c r="A20" s="2232"/>
      <c r="C20" s="963"/>
      <c r="D20" s="960" t="s">
        <v>650</v>
      </c>
      <c r="E20" s="961" t="s">
        <v>721</v>
      </c>
      <c r="F20" s="957" t="s">
        <v>295</v>
      </c>
      <c r="G20" s="957" t="s">
        <v>295</v>
      </c>
      <c r="H20" s="956" t="s">
        <v>295</v>
      </c>
      <c r="I20" s="957" t="s">
        <v>295</v>
      </c>
      <c r="J20" s="956" t="s">
        <v>295</v>
      </c>
      <c r="K20" s="955"/>
      <c r="L20" s="726"/>
      <c r="W20" s="681"/>
    </row>
    <row s="2625" customFormat="1" customHeight="1" ht="33.75" hidden="1">
      <c r="A21" s="2232"/>
      <c r="C21" s="963"/>
      <c r="D21" s="960" t="s">
        <v>653</v>
      </c>
      <c r="E21" s="582" t="s">
        <v>722</v>
      </c>
      <c r="F21" s="957" t="s">
        <v>723</v>
      </c>
      <c r="G21" s="949"/>
      <c r="H21" s="92"/>
      <c r="I21" s="949"/>
      <c r="J21" s="92"/>
      <c r="K21" s="955"/>
      <c r="L21" s="726"/>
      <c r="W21" s="681"/>
    </row>
    <row s="2625" customFormat="1" customHeight="1" ht="33.75" hidden="1">
      <c r="A22" s="2232"/>
      <c r="C22" s="963"/>
      <c r="D22" s="960" t="s">
        <v>656</v>
      </c>
      <c r="E22" s="582" t="s">
        <v>724</v>
      </c>
      <c r="F22" s="957" t="s">
        <v>725</v>
      </c>
      <c r="G22" s="949"/>
      <c r="H22" s="92"/>
      <c r="I22" s="949"/>
      <c r="J22" s="92"/>
      <c r="K22" s="955"/>
      <c r="L22" s="726"/>
      <c r="W22" s="681"/>
    </row>
    <row s="2625" customFormat="1" customHeight="1" ht="22.5" hidden="1">
      <c r="A23" s="2232"/>
      <c r="C23" s="963"/>
      <c r="D23" s="960" t="s">
        <v>693</v>
      </c>
      <c r="E23" s="961" t="s">
        <v>726</v>
      </c>
      <c r="F23" s="957" t="s">
        <v>295</v>
      </c>
      <c r="G23" s="957" t="s">
        <v>295</v>
      </c>
      <c r="H23" s="956" t="s">
        <v>295</v>
      </c>
      <c r="I23" s="957" t="s">
        <v>295</v>
      </c>
      <c r="J23" s="956" t="s">
        <v>295</v>
      </c>
      <c r="K23" s="955"/>
      <c r="L23" s="726"/>
      <c r="W23" s="681"/>
    </row>
    <row s="2625" customFormat="1" customHeight="1" ht="22.5" hidden="1">
      <c r="A24" s="2232"/>
      <c r="C24" s="963"/>
      <c r="D24" s="960" t="s">
        <v>727</v>
      </c>
      <c r="E24" s="582" t="s">
        <v>728</v>
      </c>
      <c r="F24" s="957" t="s">
        <v>729</v>
      </c>
      <c r="G24" s="949"/>
      <c r="H24" s="692"/>
      <c r="I24" s="949"/>
      <c r="J24" s="692"/>
      <c r="K24" s="955"/>
      <c r="L24" s="726"/>
      <c r="W24" s="681"/>
    </row>
    <row s="2625" customFormat="1" customHeight="1" ht="22.5" hidden="1">
      <c r="A25" s="2232"/>
      <c r="C25" s="963"/>
      <c r="D25" s="960" t="s">
        <v>730</v>
      </c>
      <c r="E25" s="582" t="s">
        <v>731</v>
      </c>
      <c r="F25" s="957" t="s">
        <v>295</v>
      </c>
      <c r="G25" s="957" t="s">
        <v>295</v>
      </c>
      <c r="H25" s="956" t="s">
        <v>295</v>
      </c>
      <c r="I25" s="957" t="s">
        <v>295</v>
      </c>
      <c r="J25" s="956" t="s">
        <v>295</v>
      </c>
      <c r="K25" s="955"/>
      <c r="L25" s="726"/>
      <c r="W25" s="681"/>
    </row>
    <row s="2625" customFormat="1" customHeight="1" ht="18.75" hidden="1">
      <c r="A26" s="2232"/>
      <c r="C26" s="963"/>
      <c r="D26" s="960" t="s">
        <v>732</v>
      </c>
      <c r="E26" s="559" t="s">
        <v>733</v>
      </c>
      <c r="F26" s="957" t="s">
        <v>734</v>
      </c>
      <c r="G26" s="686"/>
      <c r="H26" s="692"/>
      <c r="I26" s="686"/>
      <c r="J26" s="692"/>
      <c r="K26" s="955"/>
      <c r="L26" s="726"/>
      <c r="W26" s="681"/>
    </row>
    <row s="2625" customFormat="1" customHeight="1" ht="18.75" hidden="1">
      <c r="A27" s="2232"/>
      <c r="C27" s="963"/>
      <c r="D27" s="960" t="s">
        <v>735</v>
      </c>
      <c r="E27" s="559" t="s">
        <v>736</v>
      </c>
      <c r="F27" s="957" t="s">
        <v>737</v>
      </c>
      <c r="G27" s="686"/>
      <c r="H27" s="692"/>
      <c r="I27" s="686"/>
      <c r="J27" s="692"/>
      <c r="K27" s="955"/>
      <c r="L27" s="726"/>
      <c r="W27" s="681"/>
    </row>
    <row s="2625" customFormat="1" customHeight="1" ht="18.75" hidden="1">
      <c r="A28" s="2232"/>
      <c r="C28" s="963"/>
      <c r="D28" s="960" t="s">
        <v>738</v>
      </c>
      <c r="E28" s="582" t="s">
        <v>739</v>
      </c>
      <c r="F28" s="957" t="s">
        <v>295</v>
      </c>
      <c r="G28" s="957" t="s">
        <v>295</v>
      </c>
      <c r="H28" s="956" t="s">
        <v>295</v>
      </c>
      <c r="I28" s="957" t="s">
        <v>295</v>
      </c>
      <c r="J28" s="956" t="s">
        <v>295</v>
      </c>
      <c r="K28" s="955"/>
      <c r="L28" s="726"/>
      <c r="W28" s="681"/>
    </row>
    <row s="2625" customFormat="1" customHeight="1" ht="18.75" hidden="1">
      <c r="A29" s="2232"/>
      <c r="C29" s="963"/>
      <c r="D29" s="960" t="s">
        <v>740</v>
      </c>
      <c r="E29" s="559" t="s">
        <v>733</v>
      </c>
      <c r="F29" s="957" t="s">
        <v>741</v>
      </c>
      <c r="G29" s="686"/>
      <c r="H29" s="692"/>
      <c r="I29" s="686"/>
      <c r="J29" s="692"/>
      <c r="K29" s="955"/>
      <c r="L29" s="726"/>
      <c r="W29" s="681"/>
    </row>
    <row s="2625" customFormat="1" customHeight="1" ht="18.75" hidden="1">
      <c r="A30" s="2232"/>
      <c r="C30" s="963"/>
      <c r="D30" s="960" t="s">
        <v>742</v>
      </c>
      <c r="E30" s="559" t="s">
        <v>743</v>
      </c>
      <c r="F30" s="957" t="s">
        <v>744</v>
      </c>
      <c r="G30" s="686"/>
      <c r="H30" s="692"/>
      <c r="I30" s="686"/>
      <c r="J30" s="692"/>
      <c r="K30" s="955"/>
      <c r="L30" s="726"/>
      <c r="W30" s="681"/>
    </row>
    <row customHeight="1" ht="126.75" hidden="1">
      <c r="A31" s="2232"/>
      <c r="D31" s="960" t="s">
        <v>109</v>
      </c>
      <c r="E31" s="267" t="s">
        <v>745</v>
      </c>
      <c r="F31" s="666" t="s">
        <v>541</v>
      </c>
      <c r="G31" s="563"/>
      <c r="H31" s="668"/>
      <c r="I31" s="563"/>
      <c r="J31" s="668"/>
      <c r="K31" s="277" t="s">
        <v>746</v>
      </c>
      <c r="L31" s="726"/>
    </row>
    <row customHeight="1" ht="56.25" hidden="1">
      <c r="A32" s="2232"/>
      <c r="D32" s="960" t="s">
        <v>90</v>
      </c>
      <c r="E32" s="267" t="s">
        <v>747</v>
      </c>
      <c r="F32" s="545" t="s">
        <v>717</v>
      </c>
      <c r="G32" s="563"/>
      <c r="H32" s="668"/>
      <c r="I32" s="563"/>
      <c r="J32" s="668"/>
      <c r="K32" s="277" t="s">
        <v>748</v>
      </c>
      <c r="L32" s="726"/>
    </row>
    <row customHeight="1" ht="11.25" hidden="1">
      <c r="A33" s="2232"/>
      <c r="E33" s="670"/>
      <c r="F33" s="167"/>
      <c r="G33" s="167"/>
      <c r="H33" s="167"/>
      <c r="I33" s="167"/>
      <c r="J33" s="167"/>
      <c r="K33" s="167"/>
    </row>
    <row customHeight="1" ht="12.75" hidden="1">
      <c r="A34" s="2232"/>
      <c r="D34" s="49">
        <v>1</v>
      </c>
      <c r="E34" s="331" t="s">
        <v>749</v>
      </c>
    </row>
    <row customHeight="1" ht="11.25" hidden="1">
      <c r="A35" s="2232"/>
      <c r="D35" s="369"/>
      <c r="E35" s="331" t="s">
        <v>750</v>
      </c>
    </row>
    <row s="2629" customFormat="1" customHeight="1" ht="11.25">
      <c r="A36" s="1040"/>
      <c r="B36" s="524"/>
      <c r="D36" s="1041"/>
      <c r="E36" s="1042"/>
    </row>
    <row s="2625" customFormat="1" customHeight="1" ht="22.5">
      <c r="A37" s="2232" t="s">
        <v>751</v>
      </c>
      <c r="B37" s="517"/>
      <c r="D37" s="960">
        <v>1</v>
      </c>
      <c r="E37" s="713" t="s">
        <v>752</v>
      </c>
      <c r="F37" s="666" t="s">
        <v>707</v>
      </c>
      <c r="G37" s="563"/>
      <c r="H37" s="525"/>
      <c r="I37" s="563"/>
      <c r="J37" s="525"/>
      <c r="K37" s="277" t="s">
        <v>753</v>
      </c>
    </row>
    <row s="2625" customFormat="1" customHeight="1" ht="22.5">
      <c r="A38" s="2232"/>
      <c r="B38" s="517"/>
      <c r="D38" s="675" t="s">
        <v>108</v>
      </c>
      <c r="E38" s="1039" t="s">
        <v>754</v>
      </c>
      <c r="F38" s="1043" t="s">
        <v>529</v>
      </c>
      <c r="G38" s="1043" t="s">
        <v>529</v>
      </c>
      <c r="H38" s="1037"/>
      <c r="I38" s="1043" t="s">
        <v>529</v>
      </c>
      <c r="J38" s="1037"/>
      <c r="K38" s="1038"/>
    </row>
    <row s="2625" customFormat="1" customHeight="1" ht="33.75">
      <c r="A39" s="2232"/>
      <c r="B39" s="517"/>
      <c r="D39" s="671" t="s">
        <v>608</v>
      </c>
      <c r="E39" s="729" t="s">
        <v>755</v>
      </c>
      <c r="F39" s="666" t="s">
        <v>756</v>
      </c>
      <c r="G39" s="674"/>
      <c r="H39" s="1030"/>
      <c r="I39" s="674"/>
      <c r="J39" s="1030"/>
      <c r="K39" s="277" t="s">
        <v>757</v>
      </c>
    </row>
    <row s="2625" customFormat="1" customHeight="1" ht="33.75">
      <c r="A40" s="2232"/>
      <c r="B40" s="517"/>
      <c r="D40" s="671" t="s">
        <v>611</v>
      </c>
      <c r="E40" s="729" t="s">
        <v>758</v>
      </c>
      <c r="F40" s="1034" t="s">
        <v>759</v>
      </c>
      <c r="G40" s="747"/>
      <c r="H40" s="1030"/>
      <c r="I40" s="747"/>
      <c r="J40" s="1030"/>
      <c r="K40" s="277" t="s">
        <v>760</v>
      </c>
    </row>
    <row s="2625" customFormat="1" customHeight="1" ht="22.5">
      <c r="A41" s="2232"/>
      <c r="B41" s="517"/>
      <c r="D41" s="671" t="s">
        <v>88</v>
      </c>
      <c r="E41" s="728" t="s">
        <v>761</v>
      </c>
      <c r="F41" s="666" t="s">
        <v>529</v>
      </c>
      <c r="G41" s="666" t="s">
        <v>529</v>
      </c>
      <c r="H41" s="1031"/>
      <c r="I41" s="666" t="s">
        <v>529</v>
      </c>
      <c r="J41" s="1031"/>
      <c r="K41" s="290"/>
    </row>
    <row s="2625" customFormat="1" customHeight="1" ht="45">
      <c r="A42" s="2232"/>
      <c r="B42" s="517"/>
      <c r="D42" s="671" t="s">
        <v>315</v>
      </c>
      <c r="E42" s="729" t="s">
        <v>762</v>
      </c>
      <c r="F42" s="666" t="s">
        <v>541</v>
      </c>
      <c r="G42" s="563"/>
      <c r="H42" s="1031"/>
      <c r="I42" s="563"/>
      <c r="J42" s="1031"/>
      <c r="K42" s="290" t="s">
        <v>763</v>
      </c>
    </row>
    <row s="2625" customFormat="1" customHeight="1" ht="45">
      <c r="A43" s="2232"/>
      <c r="B43" s="517"/>
      <c r="D43" s="671" t="s">
        <v>323</v>
      </c>
      <c r="E43" s="673" t="s">
        <v>764</v>
      </c>
      <c r="F43" s="1035" t="s">
        <v>541</v>
      </c>
      <c r="G43" s="748"/>
      <c r="H43" s="1030"/>
      <c r="I43" s="748"/>
      <c r="J43" s="1030"/>
      <c r="K43" s="290" t="s">
        <v>765</v>
      </c>
    </row>
    <row s="2625" customFormat="1" customHeight="1" ht="11.25">
      <c r="A44" s="2232"/>
      <c r="B44" s="517"/>
      <c r="D44" s="671" t="s">
        <v>89</v>
      </c>
      <c r="E44" s="672" t="s">
        <v>766</v>
      </c>
      <c r="F44" s="666" t="s">
        <v>756</v>
      </c>
      <c r="G44" s="674"/>
      <c r="H44" s="1030"/>
      <c r="I44" s="674"/>
      <c r="J44" s="1030"/>
      <c r="K44" s="277"/>
    </row>
    <row s="2625" customFormat="1" customHeight="1" ht="11.25">
      <c r="A45" s="2232"/>
      <c r="B45" s="517"/>
      <c r="D45" s="671" t="s">
        <v>650</v>
      </c>
      <c r="E45" s="673" t="s">
        <v>767</v>
      </c>
      <c r="F45" s="666" t="s">
        <v>756</v>
      </c>
      <c r="G45" s="674"/>
      <c r="H45" s="1030"/>
      <c r="I45" s="674"/>
      <c r="J45" s="1030"/>
      <c r="K45" s="277"/>
    </row>
    <row s="2625" customFormat="1" customHeight="1" ht="11.25">
      <c r="A46" s="2232"/>
      <c r="B46" s="517"/>
      <c r="D46" s="671" t="s">
        <v>693</v>
      </c>
      <c r="E46" s="673" t="s">
        <v>768</v>
      </c>
      <c r="F46" s="666" t="s">
        <v>756</v>
      </c>
      <c r="G46" s="674"/>
      <c r="H46" s="1030"/>
      <c r="I46" s="674"/>
      <c r="J46" s="1030"/>
      <c r="K46" s="277"/>
    </row>
    <row s="2625" customFormat="1" customHeight="1" ht="11.25">
      <c r="A47" s="2232"/>
      <c r="B47" s="517"/>
      <c r="D47" s="671" t="s">
        <v>696</v>
      </c>
      <c r="E47" s="673" t="s">
        <v>769</v>
      </c>
      <c r="F47" s="666" t="s">
        <v>756</v>
      </c>
      <c r="G47" s="674"/>
      <c r="H47" s="1030"/>
      <c r="I47" s="674"/>
      <c r="J47" s="1030"/>
      <c r="K47" s="277"/>
    </row>
    <row s="2625" customFormat="1" customHeight="1" ht="11.25">
      <c r="A48" s="2232"/>
      <c r="B48" s="517"/>
      <c r="D48" s="671" t="s">
        <v>770</v>
      </c>
      <c r="E48" s="677" t="s">
        <v>771</v>
      </c>
      <c r="F48" s="666" t="s">
        <v>756</v>
      </c>
      <c r="G48" s="674"/>
      <c r="H48" s="1030"/>
      <c r="I48" s="674"/>
      <c r="J48" s="1030"/>
      <c r="K48" s="277"/>
    </row>
    <row s="2625" customFormat="1" customHeight="1" ht="11.25">
      <c r="A49" s="2232"/>
      <c r="B49" s="517"/>
      <c r="D49" s="671" t="s">
        <v>772</v>
      </c>
      <c r="E49" s="677" t="s">
        <v>773</v>
      </c>
      <c r="F49" s="666" t="s">
        <v>756</v>
      </c>
      <c r="G49" s="674"/>
      <c r="H49" s="1030"/>
      <c r="I49" s="674"/>
      <c r="J49" s="1030"/>
      <c r="K49" s="277"/>
    </row>
    <row s="2625" customFormat="1" customHeight="1" ht="11.25">
      <c r="A50" s="2232"/>
      <c r="B50" s="517"/>
      <c r="D50" s="671" t="s">
        <v>774</v>
      </c>
      <c r="E50" s="673" t="s">
        <v>775</v>
      </c>
      <c r="F50" s="666" t="s">
        <v>756</v>
      </c>
      <c r="G50" s="674"/>
      <c r="H50" s="1030"/>
      <c r="I50" s="674"/>
      <c r="J50" s="1030"/>
      <c r="K50" s="277"/>
    </row>
    <row s="2625" customFormat="1" customHeight="1" ht="11.25">
      <c r="A51" s="2232"/>
      <c r="B51" s="517"/>
      <c r="D51" s="671" t="s">
        <v>776</v>
      </c>
      <c r="E51" s="673" t="s">
        <v>777</v>
      </c>
      <c r="F51" s="666" t="s">
        <v>756</v>
      </c>
      <c r="G51" s="674"/>
      <c r="H51" s="1030"/>
      <c r="I51" s="674"/>
      <c r="J51" s="1030"/>
      <c r="K51" s="277"/>
    </row>
    <row s="2625" customFormat="1" customHeight="1" ht="45">
      <c r="A52" s="2232"/>
      <c r="B52" s="517"/>
      <c r="D52" s="671" t="s">
        <v>109</v>
      </c>
      <c r="E52" s="672" t="s">
        <v>778</v>
      </c>
      <c r="F52" s="666" t="s">
        <v>756</v>
      </c>
      <c r="G52" s="674"/>
      <c r="H52" s="1030"/>
      <c r="I52" s="674"/>
      <c r="J52" s="1030"/>
      <c r="K52" s="277"/>
    </row>
    <row s="2625" customFormat="1" customHeight="1" ht="11.25">
      <c r="A53" s="2232"/>
      <c r="B53" s="517"/>
      <c r="D53" s="671" t="s">
        <v>304</v>
      </c>
      <c r="E53" s="673" t="s">
        <v>767</v>
      </c>
      <c r="F53" s="666" t="s">
        <v>756</v>
      </c>
      <c r="G53" s="674"/>
      <c r="H53" s="1030"/>
      <c r="I53" s="674"/>
      <c r="J53" s="1030"/>
      <c r="K53" s="277"/>
    </row>
    <row s="2625" customFormat="1" customHeight="1" ht="11.25">
      <c r="A54" s="2232"/>
      <c r="B54" s="517"/>
      <c r="D54" s="671" t="s">
        <v>306</v>
      </c>
      <c r="E54" s="673" t="s">
        <v>768</v>
      </c>
      <c r="F54" s="666" t="s">
        <v>756</v>
      </c>
      <c r="G54" s="674"/>
      <c r="H54" s="1030"/>
      <c r="I54" s="674"/>
      <c r="J54" s="1030"/>
      <c r="K54" s="277"/>
    </row>
    <row s="2625" customFormat="1" customHeight="1" ht="11.25">
      <c r="A55" s="2232"/>
      <c r="B55" s="517"/>
      <c r="D55" s="671" t="s">
        <v>309</v>
      </c>
      <c r="E55" s="673" t="s">
        <v>769</v>
      </c>
      <c r="F55" s="666" t="s">
        <v>756</v>
      </c>
      <c r="G55" s="674"/>
      <c r="H55" s="1030"/>
      <c r="I55" s="674"/>
      <c r="J55" s="1030"/>
      <c r="K55" s="277"/>
    </row>
    <row s="2625" customFormat="1" customHeight="1" ht="11.25">
      <c r="A56" s="2232"/>
      <c r="B56" s="517"/>
      <c r="D56" s="671" t="s">
        <v>779</v>
      </c>
      <c r="E56" s="677" t="s">
        <v>771</v>
      </c>
      <c r="F56" s="666" t="s">
        <v>756</v>
      </c>
      <c r="G56" s="674"/>
      <c r="H56" s="1030"/>
      <c r="I56" s="674"/>
      <c r="J56" s="1030"/>
      <c r="K56" s="277"/>
    </row>
    <row s="2625" customFormat="1" customHeight="1" ht="11.25">
      <c r="A57" s="2232"/>
      <c r="B57" s="517"/>
      <c r="D57" s="671" t="s">
        <v>780</v>
      </c>
      <c r="E57" s="677" t="s">
        <v>773</v>
      </c>
      <c r="F57" s="666" t="s">
        <v>756</v>
      </c>
      <c r="G57" s="674"/>
      <c r="H57" s="1030"/>
      <c r="I57" s="674"/>
      <c r="J57" s="1030"/>
      <c r="K57" s="277"/>
    </row>
    <row s="2625" customFormat="1" customHeight="1" ht="11.25">
      <c r="A58" s="2232"/>
      <c r="B58" s="517"/>
      <c r="D58" s="671" t="s">
        <v>311</v>
      </c>
      <c r="E58" s="673" t="s">
        <v>775</v>
      </c>
      <c r="F58" s="666" t="s">
        <v>756</v>
      </c>
      <c r="G58" s="674"/>
      <c r="H58" s="1030"/>
      <c r="I58" s="674"/>
      <c r="J58" s="1030"/>
      <c r="K58" s="277"/>
    </row>
    <row s="2625" customFormat="1" customHeight="1" ht="11.25">
      <c r="A59" s="2232"/>
      <c r="B59" s="517"/>
      <c r="D59" s="671" t="s">
        <v>781</v>
      </c>
      <c r="E59" s="673" t="s">
        <v>777</v>
      </c>
      <c r="F59" s="666" t="s">
        <v>756</v>
      </c>
      <c r="G59" s="674"/>
      <c r="H59" s="1030"/>
      <c r="I59" s="674"/>
      <c r="J59" s="1030"/>
      <c r="K59" s="277"/>
    </row>
    <row s="2625" customFormat="1" customHeight="1" ht="33.75">
      <c r="A60" s="2232"/>
      <c r="B60" s="517"/>
      <c r="D60" s="671" t="s">
        <v>90</v>
      </c>
      <c r="E60" s="672" t="s">
        <v>782</v>
      </c>
      <c r="F60" s="727" t="s">
        <v>541</v>
      </c>
      <c r="G60" s="748"/>
      <c r="H60" s="1030"/>
      <c r="I60" s="748"/>
      <c r="J60" s="1030"/>
      <c r="K60" s="290" t="s">
        <v>783</v>
      </c>
    </row>
    <row s="2625" customFormat="1" customHeight="1" ht="33.75">
      <c r="A61" s="2232"/>
      <c r="B61" s="517"/>
      <c r="D61" s="671" t="s">
        <v>91</v>
      </c>
      <c r="E61" s="672" t="s">
        <v>784</v>
      </c>
      <c r="F61" s="732" t="s">
        <v>717</v>
      </c>
      <c r="G61" s="674"/>
      <c r="H61" s="1030"/>
      <c r="I61" s="674"/>
      <c r="J61" s="1030"/>
      <c r="K61" s="277"/>
    </row>
    <row s="2625" customFormat="1" customHeight="1" ht="22.5">
      <c r="A62" s="2232"/>
      <c r="B62" s="517" t="s">
        <v>571</v>
      </c>
      <c r="D62" s="671" t="s">
        <v>110</v>
      </c>
      <c r="E62" s="672" t="s">
        <v>785</v>
      </c>
      <c r="F62" s="732" t="s">
        <v>295</v>
      </c>
      <c r="G62" s="388"/>
      <c r="H62" s="1030"/>
      <c r="I62" s="388"/>
      <c r="J62" s="1030"/>
      <c r="K62" s="277" t="s">
        <v>786</v>
      </c>
    </row>
    <row s="2625" customFormat="1" customHeight="1" ht="45">
      <c r="A63" s="2232"/>
      <c r="B63" s="517" t="s">
        <v>571</v>
      </c>
      <c r="D63" s="671" t="s">
        <v>787</v>
      </c>
      <c r="E63" s="673" t="s">
        <v>788</v>
      </c>
      <c r="F63" s="727" t="s">
        <v>295</v>
      </c>
      <c r="G63" s="388"/>
      <c r="H63" s="1030"/>
      <c r="I63" s="388"/>
      <c r="J63" s="1030"/>
      <c r="K63" s="277" t="s">
        <v>786</v>
      </c>
    </row>
    <row s="2629" customFormat="1" customHeight="1" ht="11.25">
      <c r="A64" s="1040"/>
      <c r="B64" s="524"/>
      <c r="D64" s="1041"/>
      <c r="E64" s="1042"/>
    </row>
    <row s="2625" customFormat="1" customHeight="1" ht="22.5" hidden="1">
      <c r="A65" s="2232" t="s">
        <v>789</v>
      </c>
      <c r="B65" s="517"/>
      <c r="D65" s="671">
        <v>1</v>
      </c>
      <c r="E65" s="750" t="s">
        <v>790</v>
      </c>
      <c r="F65" s="746" t="s">
        <v>707</v>
      </c>
      <c r="G65" s="747"/>
      <c r="H65" s="1036"/>
      <c r="I65" s="747"/>
      <c r="J65" s="1036"/>
      <c r="K65" s="289" t="s">
        <v>791</v>
      </c>
    </row>
    <row s="2625" customFormat="1" customHeight="1" ht="56.25" hidden="1">
      <c r="A66" s="2232"/>
      <c r="B66" s="517"/>
      <c r="D66" s="749" t="s">
        <v>108</v>
      </c>
      <c r="E66" s="713" t="s">
        <v>792</v>
      </c>
      <c r="F66" s="666" t="s">
        <v>529</v>
      </c>
      <c r="G66" s="666" t="s">
        <v>529</v>
      </c>
      <c r="H66" s="525"/>
      <c r="I66" s="666" t="s">
        <v>529</v>
      </c>
      <c r="J66" s="525"/>
      <c r="K66" s="277"/>
    </row>
    <row s="2625" customFormat="1" customHeight="1" ht="33.75" hidden="1">
      <c r="A67" s="2232"/>
      <c r="B67" s="517"/>
      <c r="D67" s="749" t="s">
        <v>605</v>
      </c>
      <c r="E67" s="961" t="s">
        <v>793</v>
      </c>
      <c r="F67" s="666" t="s">
        <v>759</v>
      </c>
      <c r="G67" s="733"/>
      <c r="H67" s="525"/>
      <c r="I67" s="733"/>
      <c r="J67" s="525"/>
      <c r="K67" s="277"/>
    </row>
    <row s="2625" customFormat="1" customHeight="1" ht="22.5" hidden="1">
      <c r="A68" s="2232"/>
      <c r="B68" s="517"/>
      <c r="D68" s="749" t="s">
        <v>296</v>
      </c>
      <c r="E68" s="961" t="s">
        <v>794</v>
      </c>
      <c r="F68" s="666" t="s">
        <v>759</v>
      </c>
      <c r="G68" s="733"/>
      <c r="H68" s="525"/>
      <c r="I68" s="733"/>
      <c r="J68" s="525"/>
      <c r="K68" s="277"/>
    </row>
    <row s="2625" customFormat="1" customHeight="1" ht="22.5" hidden="1">
      <c r="A69" s="2232"/>
      <c r="B69" s="517"/>
      <c r="D69" s="749" t="s">
        <v>299</v>
      </c>
      <c r="E69" s="961" t="s">
        <v>795</v>
      </c>
      <c r="F69" s="727" t="s">
        <v>541</v>
      </c>
      <c r="G69" s="748"/>
      <c r="H69" s="525"/>
      <c r="I69" s="748"/>
      <c r="J69" s="525"/>
      <c r="K69" s="277"/>
    </row>
    <row s="2625" customFormat="1" customHeight="1" ht="22.5" hidden="1">
      <c r="A70" s="2232"/>
      <c r="B70" s="517"/>
      <c r="D70" s="749" t="s">
        <v>625</v>
      </c>
      <c r="E70" s="961" t="s">
        <v>796</v>
      </c>
      <c r="F70" s="727" t="s">
        <v>541</v>
      </c>
      <c r="G70" s="748"/>
      <c r="H70" s="525"/>
      <c r="I70" s="748"/>
      <c r="J70" s="525"/>
      <c r="K70" s="277"/>
    </row>
    <row s="2625" customFormat="1" customHeight="1" ht="22.5" hidden="1">
      <c r="A71" s="2232"/>
      <c r="B71" s="517"/>
      <c r="D71" s="671" t="s">
        <v>88</v>
      </c>
      <c r="E71" s="672" t="s">
        <v>797</v>
      </c>
      <c r="F71" s="666" t="s">
        <v>759</v>
      </c>
      <c r="G71" s="563"/>
      <c r="H71" s="1037"/>
      <c r="I71" s="563"/>
      <c r="J71" s="1037"/>
      <c r="K71" s="290"/>
    </row>
    <row s="2625" customFormat="1" customHeight="1" ht="56.25" hidden="1">
      <c r="A72" s="2232"/>
      <c r="B72" s="517"/>
      <c r="D72" s="671" t="s">
        <v>89</v>
      </c>
      <c r="E72" s="672" t="s">
        <v>798</v>
      </c>
      <c r="F72" s="727" t="s">
        <v>541</v>
      </c>
      <c r="G72" s="748"/>
      <c r="H72" s="1030"/>
      <c r="I72" s="748"/>
      <c r="J72" s="1030"/>
      <c r="K72" s="290"/>
    </row>
    <row s="2625" customFormat="1" customHeight="1" ht="33.75" hidden="1">
      <c r="A73" s="2232"/>
      <c r="B73" s="517"/>
      <c r="D73" s="671" t="s">
        <v>109</v>
      </c>
      <c r="E73" s="672" t="s">
        <v>799</v>
      </c>
      <c r="F73" s="732" t="s">
        <v>717</v>
      </c>
      <c r="G73" s="674"/>
      <c r="H73" s="1030"/>
      <c r="I73" s="674"/>
      <c r="J73" s="1030"/>
      <c r="K73" s="277"/>
    </row>
    <row s="2625" customFormat="1" customHeight="1" ht="22.5" hidden="1">
      <c r="A74" s="2232"/>
      <c r="B74" s="517" t="s">
        <v>571</v>
      </c>
      <c r="D74" s="671" t="s">
        <v>90</v>
      </c>
      <c r="E74" s="672" t="s">
        <v>800</v>
      </c>
      <c r="F74" s="732" t="s">
        <v>295</v>
      </c>
      <c r="G74" s="388"/>
      <c r="H74" s="1030"/>
      <c r="I74" s="388"/>
      <c r="J74" s="1030"/>
      <c r="K74" s="277" t="s">
        <v>786</v>
      </c>
    </row>
    <row s="2625" customFormat="1" customHeight="1" ht="45" hidden="1">
      <c r="A75" s="2232"/>
      <c r="B75" s="517" t="s">
        <v>571</v>
      </c>
      <c r="D75" s="671" t="s">
        <v>801</v>
      </c>
      <c r="E75" s="673" t="s">
        <v>802</v>
      </c>
      <c r="F75" s="727" t="s">
        <v>295</v>
      </c>
      <c r="G75" s="388"/>
      <c r="H75" s="1030"/>
      <c r="I75" s="388"/>
      <c r="J75" s="1030"/>
      <c r="K75" s="277" t="s">
        <v>786</v>
      </c>
    </row>
    <row s="2629" customFormat="1" customHeight="1" ht="11.25">
      <c r="A76" s="1040"/>
      <c r="B76" s="524"/>
      <c r="D76" s="1041"/>
      <c r="E76" s="1042"/>
    </row>
    <row s="2625" customFormat="1" customHeight="1" ht="11.25" hidden="1">
      <c r="A77" s="2232" t="s">
        <v>803</v>
      </c>
      <c r="B77" s="517"/>
      <c r="D77" s="671">
        <v>1</v>
      </c>
      <c r="E77" s="672" t="s">
        <v>804</v>
      </c>
      <c r="F77" s="727" t="s">
        <v>707</v>
      </c>
      <c r="G77" s="730"/>
      <c r="H77" s="1030"/>
      <c r="I77" s="730"/>
      <c r="J77" s="1030"/>
      <c r="K77" s="277" t="s">
        <v>805</v>
      </c>
    </row>
    <row s="2625" customFormat="1" customHeight="1" ht="11.25" hidden="1">
      <c r="A78" s="2232"/>
      <c r="B78" s="517"/>
      <c r="D78" s="671" t="s">
        <v>108</v>
      </c>
      <c r="E78" s="672" t="s">
        <v>806</v>
      </c>
      <c r="F78" s="727" t="s">
        <v>707</v>
      </c>
      <c r="G78" s="730"/>
      <c r="H78" s="1030"/>
      <c r="I78" s="730"/>
      <c r="J78" s="1030"/>
      <c r="K78" s="277" t="s">
        <v>807</v>
      </c>
    </row>
    <row s="2625" customFormat="1" customHeight="1" ht="22.5" hidden="1">
      <c r="A79" s="2232"/>
      <c r="B79" s="517"/>
      <c r="D79" s="671" t="s">
        <v>88</v>
      </c>
      <c r="E79" s="728" t="s">
        <v>808</v>
      </c>
      <c r="F79" s="666" t="s">
        <v>756</v>
      </c>
      <c r="G79" s="730"/>
      <c r="H79" s="1030"/>
      <c r="I79" s="730"/>
      <c r="J79" s="1030"/>
      <c r="K79" s="277" t="s">
        <v>809</v>
      </c>
    </row>
    <row s="2625" customFormat="1" customHeight="1" ht="11.25" hidden="1">
      <c r="A80" s="2232"/>
      <c r="B80" s="517"/>
      <c r="D80" s="671" t="s">
        <v>315</v>
      </c>
      <c r="E80" s="729" t="s">
        <v>810</v>
      </c>
      <c r="F80" s="666" t="s">
        <v>756</v>
      </c>
      <c r="G80" s="730"/>
      <c r="H80" s="1030"/>
      <c r="I80" s="730"/>
      <c r="J80" s="1030"/>
      <c r="K80" s="277"/>
    </row>
    <row s="2625" customFormat="1" customHeight="1" ht="11.25" hidden="1">
      <c r="A81" s="2232"/>
      <c r="B81" s="517"/>
      <c r="D81" s="671" t="s">
        <v>323</v>
      </c>
      <c r="E81" s="729" t="s">
        <v>811</v>
      </c>
      <c r="F81" s="666" t="s">
        <v>756</v>
      </c>
      <c r="G81" s="730"/>
      <c r="H81" s="1030"/>
      <c r="I81" s="730"/>
      <c r="J81" s="1030"/>
      <c r="K81" s="277"/>
    </row>
    <row s="2625" customFormat="1" customHeight="1" ht="11.25" hidden="1">
      <c r="A82" s="2232"/>
      <c r="B82" s="517"/>
      <c r="D82" s="671" t="s">
        <v>325</v>
      </c>
      <c r="E82" s="729" t="s">
        <v>812</v>
      </c>
      <c r="F82" s="666" t="s">
        <v>756</v>
      </c>
      <c r="G82" s="730"/>
      <c r="H82" s="1030"/>
      <c r="I82" s="730"/>
      <c r="J82" s="1030"/>
      <c r="K82" s="277"/>
    </row>
    <row s="2625" customFormat="1" customHeight="1" ht="11.25" hidden="1">
      <c r="A83" s="2232"/>
      <c r="B83" s="517"/>
      <c r="D83" s="671" t="s">
        <v>327</v>
      </c>
      <c r="E83" s="729" t="s">
        <v>813</v>
      </c>
      <c r="F83" s="666" t="s">
        <v>756</v>
      </c>
      <c r="G83" s="730"/>
      <c r="H83" s="1030"/>
      <c r="I83" s="730"/>
      <c r="J83" s="1030"/>
      <c r="K83" s="277"/>
    </row>
    <row s="2625" customFormat="1" customHeight="1" ht="11.25" hidden="1">
      <c r="A84" s="2232"/>
      <c r="B84" s="517"/>
      <c r="D84" s="671" t="s">
        <v>814</v>
      </c>
      <c r="E84" s="729" t="s">
        <v>815</v>
      </c>
      <c r="F84" s="666" t="s">
        <v>756</v>
      </c>
      <c r="G84" s="730"/>
      <c r="H84" s="1030"/>
      <c r="I84" s="730"/>
      <c r="J84" s="1030"/>
      <c r="K84" s="277"/>
    </row>
    <row s="2625" customFormat="1" customHeight="1" ht="11.25" hidden="1">
      <c r="A85" s="2232"/>
      <c r="B85" s="517"/>
      <c r="D85" s="671" t="s">
        <v>816</v>
      </c>
      <c r="E85" s="729" t="s">
        <v>817</v>
      </c>
      <c r="F85" s="666" t="s">
        <v>756</v>
      </c>
      <c r="G85" s="730"/>
      <c r="H85" s="1030"/>
      <c r="I85" s="730"/>
      <c r="J85" s="1030"/>
      <c r="K85" s="277"/>
    </row>
    <row s="2625" customFormat="1" customHeight="1" ht="11.25" hidden="1">
      <c r="A86" s="2232"/>
      <c r="B86" s="517"/>
      <c r="D86" s="671" t="s">
        <v>818</v>
      </c>
      <c r="E86" s="729" t="s">
        <v>819</v>
      </c>
      <c r="F86" s="666" t="s">
        <v>756</v>
      </c>
      <c r="G86" s="730"/>
      <c r="H86" s="1030"/>
      <c r="I86" s="730"/>
      <c r="J86" s="1030"/>
      <c r="K86" s="277"/>
    </row>
    <row s="2625" customFormat="1" customHeight="1" ht="45" hidden="1">
      <c r="A87" s="2232"/>
      <c r="B87" s="517"/>
      <c r="D87" s="671" t="s">
        <v>89</v>
      </c>
      <c r="E87" s="672" t="s">
        <v>820</v>
      </c>
      <c r="F87" s="666" t="s">
        <v>756</v>
      </c>
      <c r="G87" s="730"/>
      <c r="H87" s="1030"/>
      <c r="I87" s="730"/>
      <c r="J87" s="1030"/>
      <c r="K87" s="277" t="s">
        <v>821</v>
      </c>
    </row>
    <row s="2625" customFormat="1" customHeight="1" ht="11.25" hidden="1">
      <c r="A88" s="2232"/>
      <c r="B88" s="517"/>
      <c r="D88" s="671" t="s">
        <v>650</v>
      </c>
      <c r="E88" s="729" t="s">
        <v>810</v>
      </c>
      <c r="F88" s="666" t="s">
        <v>756</v>
      </c>
      <c r="G88" s="730"/>
      <c r="H88" s="1030"/>
      <c r="I88" s="730"/>
      <c r="J88" s="1030"/>
      <c r="K88" s="277"/>
    </row>
    <row s="2625" customFormat="1" customHeight="1" ht="11.25" hidden="1">
      <c r="A89" s="2232"/>
      <c r="B89" s="517"/>
      <c r="D89" s="671" t="s">
        <v>693</v>
      </c>
      <c r="E89" s="729" t="s">
        <v>811</v>
      </c>
      <c r="F89" s="666" t="s">
        <v>756</v>
      </c>
      <c r="G89" s="730"/>
      <c r="H89" s="1030"/>
      <c r="I89" s="730"/>
      <c r="J89" s="1030"/>
      <c r="K89" s="277"/>
    </row>
    <row s="2625" customFormat="1" customHeight="1" ht="11.25" hidden="1">
      <c r="A90" s="2232"/>
      <c r="B90" s="517"/>
      <c r="D90" s="671" t="s">
        <v>696</v>
      </c>
      <c r="E90" s="729" t="s">
        <v>812</v>
      </c>
      <c r="F90" s="666" t="s">
        <v>756</v>
      </c>
      <c r="G90" s="730"/>
      <c r="H90" s="1030"/>
      <c r="I90" s="730"/>
      <c r="J90" s="1030"/>
      <c r="K90" s="277"/>
    </row>
    <row s="2625" customFormat="1" customHeight="1" ht="11.25" hidden="1">
      <c r="A91" s="2232"/>
      <c r="B91" s="517"/>
      <c r="D91" s="671" t="s">
        <v>774</v>
      </c>
      <c r="E91" s="729" t="s">
        <v>813</v>
      </c>
      <c r="F91" s="666" t="s">
        <v>756</v>
      </c>
      <c r="G91" s="730"/>
      <c r="H91" s="1030"/>
      <c r="I91" s="730"/>
      <c r="J91" s="1030"/>
      <c r="K91" s="277"/>
    </row>
    <row s="2625" customFormat="1" customHeight="1" ht="11.25" hidden="1">
      <c r="A92" s="2232"/>
      <c r="B92" s="517"/>
      <c r="D92" s="671" t="s">
        <v>776</v>
      </c>
      <c r="E92" s="729" t="s">
        <v>815</v>
      </c>
      <c r="F92" s="666" t="s">
        <v>756</v>
      </c>
      <c r="G92" s="730"/>
      <c r="H92" s="1030"/>
      <c r="I92" s="730"/>
      <c r="J92" s="1030"/>
      <c r="K92" s="277"/>
    </row>
    <row s="2625" customFormat="1" customHeight="1" ht="11.25" hidden="1">
      <c r="A93" s="2232"/>
      <c r="B93" s="517"/>
      <c r="D93" s="671" t="s">
        <v>822</v>
      </c>
      <c r="E93" s="729" t="s">
        <v>817</v>
      </c>
      <c r="F93" s="666" t="s">
        <v>756</v>
      </c>
      <c r="G93" s="730"/>
      <c r="H93" s="1030"/>
      <c r="I93" s="730"/>
      <c r="J93" s="1030"/>
      <c r="K93" s="277"/>
    </row>
    <row s="2625" customFormat="1" customHeight="1" ht="11.25" hidden="1">
      <c r="A94" s="2232"/>
      <c r="B94" s="517"/>
      <c r="D94" s="671" t="s">
        <v>823</v>
      </c>
      <c r="E94" s="729" t="s">
        <v>819</v>
      </c>
      <c r="F94" s="666" t="s">
        <v>756</v>
      </c>
      <c r="G94" s="730"/>
      <c r="H94" s="1030"/>
      <c r="I94" s="730"/>
      <c r="J94" s="1030"/>
      <c r="K94" s="277"/>
    </row>
    <row s="2625" customFormat="1" customHeight="1" ht="24.75" hidden="1">
      <c r="A95" s="2232"/>
      <c r="B95" s="517"/>
      <c r="D95" s="671" t="s">
        <v>109</v>
      </c>
      <c r="E95" s="672" t="s">
        <v>824</v>
      </c>
      <c r="F95" s="731" t="s">
        <v>541</v>
      </c>
      <c r="G95" s="733"/>
      <c r="H95" s="1030"/>
      <c r="I95" s="733"/>
      <c r="J95" s="1030"/>
      <c r="K95" s="277" t="s">
        <v>825</v>
      </c>
    </row>
    <row s="2625" customFormat="1" customHeight="1" ht="33.75" hidden="1">
      <c r="A96" s="2232"/>
      <c r="B96" s="517"/>
      <c r="D96" s="671" t="s">
        <v>90</v>
      </c>
      <c r="E96" s="672" t="s">
        <v>826</v>
      </c>
      <c r="F96" s="732" t="s">
        <v>717</v>
      </c>
      <c r="G96" s="734"/>
      <c r="H96" s="1030"/>
      <c r="I96" s="734"/>
      <c r="J96" s="1030"/>
      <c r="K96" s="277"/>
    </row>
    <row s="2625" customFormat="1" customHeight="1" ht="22.5" hidden="1">
      <c r="A97" s="2232"/>
      <c r="B97" s="517" t="s">
        <v>571</v>
      </c>
      <c r="D97" s="671" t="s">
        <v>91</v>
      </c>
      <c r="E97" s="672" t="s">
        <v>827</v>
      </c>
      <c r="F97" s="732" t="s">
        <v>295</v>
      </c>
      <c r="G97" s="391"/>
      <c r="H97" s="1030"/>
      <c r="I97" s="391"/>
      <c r="J97" s="1030"/>
      <c r="K97" s="277" t="s">
        <v>786</v>
      </c>
    </row>
    <row s="2625" customFormat="1" customHeight="1" ht="45" hidden="1">
      <c r="A98" s="2232"/>
      <c r="B98" s="517" t="s">
        <v>571</v>
      </c>
      <c r="D98" s="671" t="s">
        <v>828</v>
      </c>
      <c r="E98" s="673" t="s">
        <v>829</v>
      </c>
      <c r="F98" s="727" t="s">
        <v>295</v>
      </c>
      <c r="G98" s="391"/>
      <c r="H98" s="1030"/>
      <c r="I98" s="391"/>
      <c r="J98" s="1030"/>
      <c r="K98" s="277" t="s">
        <v>786</v>
      </c>
    </row>
    <row s="2625" customFormat="1" customHeight="1" ht="95.25" hidden="1">
      <c r="A99" s="2232"/>
      <c r="B99" s="517" t="s">
        <v>571</v>
      </c>
      <c r="D99" s="671" t="s">
        <v>110</v>
      </c>
      <c r="E99" s="672" t="s">
        <v>830</v>
      </c>
      <c r="F99" s="727" t="s">
        <v>295</v>
      </c>
      <c r="G99" s="391"/>
      <c r="H99" s="1030"/>
      <c r="I99" s="391"/>
      <c r="J99" s="1030"/>
      <c r="K99" s="277" t="s">
        <v>786</v>
      </c>
    </row>
    <row s="2625" customFormat="1" customHeight="1" ht="22.5" hidden="1">
      <c r="A100" s="2232"/>
      <c r="B100" s="517" t="s">
        <v>571</v>
      </c>
      <c r="D100" s="671" t="s">
        <v>146</v>
      </c>
      <c r="E100" s="672" t="s">
        <v>831</v>
      </c>
      <c r="F100" s="727" t="s">
        <v>295</v>
      </c>
      <c r="G100" s="391"/>
      <c r="H100" s="1030"/>
      <c r="I100" s="391"/>
      <c r="J100" s="1030"/>
      <c r="K100" s="277" t="s">
        <v>786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7FEB3-3E6E-BBC3-A743-4B638188A15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09" width="4.7109375" customWidth="1"/>
    <col min="4" max="4" style="3153" width="6.28125" customWidth="1"/>
    <col min="5" max="5" style="3153" width="36.7109375" customWidth="1"/>
    <col min="6" max="6" style="3153" width="9.57421875" customWidth="1"/>
    <col min="7" max="7" style="2625" width="25.7109375" hidden="1" customWidth="1"/>
    <col min="8" max="8" style="2625" width="33.7109375" hidden="1" customWidth="1"/>
    <col min="9" max="9" style="3153" width="25.7109375" customWidth="1"/>
    <col min="10" max="10" style="3153" width="33.7109375" customWidth="1"/>
    <col min="11" max="11" style="2626" width="93.421875" customWidth="1"/>
    <col min="12" max="20" style="3153" width="10.57421875"/>
    <col min="21" max="21" style="3843"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6"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6"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6"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FC94-BBCB-C4BF-5F39-9473D94D1E3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0" width="6.7109375" hidden="1" customWidth="1"/>
    <col min="4" max="4" style="2626" width="6.7109375" hidden="1" customWidth="1"/>
    <col min="5" max="5" style="2629" width="3.7109375" customWidth="1"/>
    <col min="6" max="6" style="2625" width="6.28125" customWidth="1"/>
    <col min="7" max="7" style="2625" width="37.7109375" customWidth="1"/>
    <col min="8" max="8" style="294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87</v>
      </c>
      <c r="R10" s="921" t="s">
        <v>875</v>
      </c>
      <c r="S10" s="921" t="s">
        <v>876</v>
      </c>
      <c r="T10" s="922" t="s">
        <v>877</v>
      </c>
      <c r="U10" s="921" t="s">
        <v>87</v>
      </c>
      <c r="V10" s="921" t="s">
        <v>878</v>
      </c>
      <c r="W10" s="921" t="s">
        <v>876</v>
      </c>
      <c r="X10" s="922" t="s">
        <v>877</v>
      </c>
      <c r="Y10" s="289" t="s">
        <v>879</v>
      </c>
      <c r="Z10" s="1955" t="s">
        <v>86</v>
      </c>
      <c r="AA10" s="1957"/>
      <c r="AB10" s="1056" t="s">
        <v>880</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63662-D2C3-4FE6-385D-AD9D4E49138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0" width="4.140625" hidden="1" customWidth="1"/>
    <col min="4" max="4" style="2626" width="4.140625" hidden="1" customWidth="1"/>
    <col min="5" max="5" style="2629" width="3.7109375" customWidth="1"/>
    <col min="6" max="6" style="2625" width="14.421875" customWidth="1"/>
    <col min="7" max="7" style="2625" width="3.7109375" customWidth="1"/>
    <col min="8" max="8" style="2940" width="7.7109375" customWidth="1"/>
    <col min="9" max="10" style="2625" width="16.7109375" customWidth="1"/>
    <col min="11" max="11" style="2625" width="25.7109375" customWidth="1"/>
    <col min="12" max="12" style="3962" width="8.00390625" customWidth="1"/>
    <col min="13" max="13" style="3962"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3962" width="37.57421875" customWidth="1"/>
    <col min="31" max="31" style="2625" width="15.7109375" customWidth="1"/>
    <col min="32" max="33" style="2625" width="16.7109375" customWidth="1"/>
    <col min="34" max="34" style="3984" width="16.7109375" customWidth="1"/>
    <col min="35" max="35" style="3985"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2"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904</v>
      </c>
      <c r="K12" s="1971"/>
      <c r="L12" s="2090"/>
      <c r="M12" s="2090"/>
      <c r="N12" s="1971"/>
      <c r="O12" s="1971"/>
      <c r="P12" s="2246"/>
      <c r="Q12" s="2246"/>
      <c r="R12" s="2246"/>
      <c r="S12" s="1142" t="s">
        <v>84</v>
      </c>
      <c r="T12" s="1142" t="s">
        <v>85</v>
      </c>
      <c r="U12" s="1142" t="s">
        <v>83</v>
      </c>
      <c r="V12" s="1142" t="s">
        <v>905</v>
      </c>
      <c r="W12" s="1142" t="s">
        <v>83</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5831B-8D76-FD5B-287E-A749B122E77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2" width="4.140625" hidden="1" customWidth="1"/>
    <col min="4" max="4" style="3292" width="4.140625" hidden="1" customWidth="1"/>
    <col min="5" max="5" style="2629"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107</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108</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47C47-C80F-C8C7-70CD-17DA2C834DB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6" width="4.7109375" hidden="1" customWidth="1"/>
    <col min="2" max="2" style="4087" width="4.7109375" hidden="1" customWidth="1"/>
    <col min="3" max="4" style="4086" width="4.7109375" hidden="1" customWidth="1"/>
    <col min="5" max="5" style="4086" width="3.57421875" customWidth="1"/>
    <col min="6" max="6" style="4086" width="6.7109375" customWidth="1"/>
    <col min="7" max="7" style="4086" width="18.7109375" customWidth="1"/>
    <col min="8" max="8" style="4086" width="27.28125" customWidth="1"/>
    <col min="9" max="9" style="4086" width="18.7109375" customWidth="1"/>
    <col min="10" max="14" style="4086" width="0.8515625" hidden="1" customWidth="1"/>
    <col min="15" max="28" style="4086" width="21.7109375" hidden="1" customWidth="1"/>
    <col min="29" max="71" style="4086" width="0.8515625" hidden="1" customWidth="1"/>
    <col min="72" max="79" style="4086" width="21.7109375" customWidth="1"/>
    <col min="80" max="81" style="4086" width="29.140625" customWidth="1"/>
    <col min="82" max="89" style="4086" width="21.7109375" customWidth="1"/>
    <col min="90" max="102" style="4086" width="0.7109375" customWidth="1"/>
    <col min="103" max="114" style="4086" width="21.7109375" hidden="1" customWidth="1"/>
    <col min="115" max="178" style="4086" width="0.7109375" hidden="1" customWidth="1"/>
    <col min="179" max="179" style="4086" width="0.140625" customWidth="1"/>
    <col min="180" max="184" style="4086" width="9.140625"/>
  </cols>
  <sheetData>
    <row s="4014" customFormat="1" customHeight="1" ht="12" hidden="1">
      <c r="B1" s="929"/>
      <c r="C1" s="930"/>
      <c r="D1" s="930"/>
    </row>
    <row s="401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6"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2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1"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1"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4"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4" customFormat="1" customHeight="1" ht="12">
      <c r="A22" s="947"/>
      <c r="B22" s="947"/>
      <c r="C22" s="947"/>
      <c r="D22" s="947"/>
      <c r="E22" s="947"/>
      <c r="FX22" s="947"/>
      <c r="FY22" s="947"/>
      <c r="FZ22" s="947"/>
      <c r="GA22" s="947"/>
      <c r="GB22" s="947"/>
    </row>
    <row s="408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94789-6AAE-D3A8-A13C-FAC6536A861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09" width="4.7109375" customWidth="1"/>
    <col min="4" max="4" style="3153" width="6.28125" customWidth="1"/>
    <col min="5" max="5" style="3153" width="36.7109375" customWidth="1"/>
    <col min="6" max="6" style="3153" width="9.57421875" customWidth="1"/>
    <col min="7" max="7" style="2625" width="42.421875" hidden="1" customWidth="1"/>
    <col min="8" max="8" style="3153" width="40.7109375" customWidth="1"/>
    <col min="9" max="9" style="2626" width="93.421875" customWidth="1"/>
    <col min="10" max="17" style="3153" width="10.57421875"/>
    <col min="18" max="18" style="3843"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86</v>
      </c>
      <c r="E13" s="766" t="s">
        <v>291</v>
      </c>
      <c r="F13" s="766" t="s">
        <v>549</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1012</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1012</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1012</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F7831-7B76-D386-C48C-568E24921C3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0" width="9.140625" hidden="1" customWidth="1"/>
    <col min="2" max="2" style="4131" width="9.140625" hidden="1" customWidth="1"/>
    <col min="3" max="3" style="4151"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129" customFormat="1" customHeight="1" ht="21">
      <c r="A18" s="339"/>
      <c r="B18" s="132"/>
      <c r="C18" s="296"/>
      <c r="D18" s="343"/>
      <c r="E18" s="345" t="s">
        <v>1016</v>
      </c>
      <c r="F18" s="334"/>
      <c r="G18" s="2017"/>
      <c r="I18" s="346"/>
      <c r="J18" s="346"/>
    </row>
    <row s="2625" customFormat="1" customHeight="1" ht="256.5" hidden="1">
      <c r="A19" s="339"/>
      <c r="B19" s="423"/>
      <c r="C19" s="377"/>
      <c r="D19" s="890" t="s">
        <v>923</v>
      </c>
      <c r="E19" s="889" t="s">
        <v>1017</v>
      </c>
      <c r="F19" s="391"/>
      <c r="G19" s="333" t="s">
        <v>1018</v>
      </c>
      <c r="I19" s="506"/>
      <c r="J19" s="506"/>
    </row>
    <row s="4129" customFormat="1" customHeight="1" ht="14.25">
      <c r="A20" s="339"/>
      <c r="B20" s="132"/>
      <c r="C20" s="296"/>
      <c r="D20" s="891">
        <v>2</v>
      </c>
      <c r="E20" s="326" t="s">
        <v>1019</v>
      </c>
      <c r="F20" s="184" t="s">
        <v>295</v>
      </c>
      <c r="G20" s="333"/>
      <c r="I20" s="346"/>
      <c r="J20" s="346"/>
    </row>
    <row s="4129"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108</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9C7AA-041F-EB38-8382-6BDB9257DB26}" mc:Ignorable="x14ac xr xr2 xr3">
  <sheetPr>
    <tabColor theme="6" tint="0.4"/>
  </sheetPr>
  <dimension ref="A1:L42"/>
  <sheetViews>
    <sheetView topLeftCell="A1" showGridLines="0" zoomScale="90" workbookViewId="0">
      <selection activeCell="E25" sqref="E25:H25"/>
    </sheetView>
  </sheetViews>
  <sheetFormatPr defaultColWidth="10.57421875" customHeight="1" defaultRowHeight="14.25"/>
  <cols>
    <col min="1" max="1" style="3294" width="9.140625" hidden="1" customWidth="1"/>
    <col min="2" max="2" style="4131" width="9.140625" hidden="1" customWidth="1"/>
    <col min="3" max="3" style="4151"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49" customFormat="1" customHeight="1" ht="18.75" hidden="1">
      <c r="A2" s="1723"/>
      <c r="B2" s="1168"/>
      <c r="C2" s="1770" t="s">
        <v>1025</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1025</v>
      </c>
      <c r="D4" s="1713"/>
      <c r="E4" s="191" t="s">
        <v>1026</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1025</v>
      </c>
      <c r="D6" s="1713"/>
      <c r="E6" s="192" t="s">
        <v>1027</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1025</v>
      </c>
      <c r="D8" s="1713"/>
      <c r="E8" s="192" t="s">
        <v>1028</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1025</v>
      </c>
      <c r="D10" s="1713"/>
      <c r="E10" s="192" t="s">
        <v>1029</v>
      </c>
      <c r="F10" s="1710"/>
      <c r="G10" s="1714"/>
      <c r="H10" s="1710" t="s">
        <v>295</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9"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919</v>
      </c>
      <c r="E22" s="180" t="s">
        <v>1032</v>
      </c>
      <c r="F22" s="184"/>
      <c r="G22" s="4161">
        <v>45018.40787037037</v>
      </c>
      <c r="H22" s="184" t="s">
        <v>295</v>
      </c>
      <c r="I22" s="137" t="s">
        <v>1033</v>
      </c>
    </row>
    <row customHeight="1" ht="45">
      <c r="A23" s="1723"/>
      <c r="C23" s="82"/>
      <c r="D23" s="133" t="s">
        <v>921</v>
      </c>
      <c r="E23" s="180" t="s">
        <v>1034</v>
      </c>
      <c r="F23" s="184"/>
      <c r="G23" s="4162" t="s">
        <v>1035</v>
      </c>
      <c r="H23" s="4163" t="s">
        <v>1036</v>
      </c>
      <c r="I23" s="244" t="s">
        <v>1037</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4163" t="s">
        <v>1038</v>
      </c>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4169" t="s">
        <v>1039</v>
      </c>
      <c r="F26" s="184"/>
      <c r="G26" s="184" t="s">
        <v>295</v>
      </c>
      <c r="H26" s="4163" t="s">
        <v>1038</v>
      </c>
      <c r="I26" s="2015" t="s">
        <v>1040</v>
      </c>
    </row>
    <row customHeight="1" ht="15">
      <c r="A27" s="1723" t="s">
        <v>107</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650</v>
      </c>
      <c r="E29" s="191" t="s">
        <v>1026</v>
      </c>
      <c r="F29" s="184"/>
      <c r="G29" s="4162" t="s">
        <v>1041</v>
      </c>
      <c r="H29" s="184" t="s">
        <v>295</v>
      </c>
      <c r="I29" s="2015" t="s">
        <v>1042</v>
      </c>
    </row>
    <row customHeight="1" ht="15">
      <c r="A30" s="1723" t="s">
        <v>108</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1043</v>
      </c>
      <c r="E33" s="192" t="s">
        <v>1027</v>
      </c>
      <c r="F33" s="184"/>
      <c r="G33" s="4162" t="s">
        <v>1044</v>
      </c>
      <c r="H33" s="184" t="s">
        <v>295</v>
      </c>
      <c r="I33" s="2015" t="s">
        <v>1045</v>
      </c>
    </row>
    <row customHeight="1" ht="15">
      <c r="A34" s="1723" t="s">
        <v>88</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1046</v>
      </c>
      <c r="E36" s="192" t="s">
        <v>1028</v>
      </c>
      <c r="F36" s="184"/>
      <c r="G36" s="4162" t="s">
        <v>1047</v>
      </c>
      <c r="H36" s="184" t="s">
        <v>295</v>
      </c>
      <c r="I36" s="1993" t="s">
        <v>1048</v>
      </c>
    </row>
    <row customHeight="1" ht="15">
      <c r="A37" s="1723" t="s">
        <v>89</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779</v>
      </c>
      <c r="E39" s="192" t="s">
        <v>1029</v>
      </c>
      <c r="F39" s="184"/>
      <c r="G39" s="193" t="s">
        <v>1049</v>
      </c>
      <c r="H39" s="184" t="s">
        <v>295</v>
      </c>
      <c r="I39" s="2015" t="s">
        <v>1050</v>
      </c>
      <c r="L39" s="141" t="s">
        <v>1030</v>
      </c>
    </row>
    <row customHeight="1" ht="15">
      <c r="A40" s="1723" t="s">
        <v>109</v>
      </c>
      <c r="C40" s="82"/>
      <c r="D40" s="95"/>
      <c r="E40" s="190" t="s">
        <v>1020</v>
      </c>
      <c r="F40" s="186"/>
      <c r="G40" s="186"/>
      <c r="H40" s="187"/>
      <c r="I40" s="2017"/>
    </row>
    <row s="4173"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AE517-4976-5EE8-4903-15CEB54E356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6" width="25.140625" hidden="1" customWidth="1"/>
    <col min="3" max="3" style="3707" width="9.140625" hidden="1" customWidth="1"/>
    <col min="4" max="4" style="3371" width="3.7109375" customWidth="1"/>
    <col min="5" max="5" style="4212" width="6.28125" customWidth="1"/>
    <col min="6" max="6" style="4212" width="46.7109375" customWidth="1"/>
    <col min="7" max="7" style="4212" width="35.7109375" customWidth="1"/>
    <col min="8" max="8" style="4212" width="3.7109375" customWidth="1"/>
    <col min="9" max="10" style="4212" width="11.7109375" customWidth="1"/>
    <col min="11" max="12" style="4212" width="35.7109375" customWidth="1"/>
    <col min="13" max="13" style="4212" width="84.8515625" customWidth="1"/>
    <col min="14" max="14" style="4212" width="10.57421875"/>
    <col min="15" max="16" style="4134" width="10.57421875"/>
    <col min="17" max="33" style="4212"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1051</v>
      </c>
      <c r="D3" s="340"/>
      <c r="E3" s="1038"/>
      <c r="F3" s="1038"/>
      <c r="G3" s="2266"/>
      <c r="H3" s="1530"/>
      <c r="I3" s="657" t="s">
        <v>1052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1053</v>
      </c>
      <c r="D6" s="340"/>
      <c r="E6" s="1038"/>
      <c r="F6" s="1038"/>
      <c r="G6" s="2266"/>
      <c r="H6" s="1530"/>
      <c r="I6" s="657" t="s">
        <v>1052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45537.36920138889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62-РК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1054</v>
      </c>
      <c r="I20" s="2274"/>
      <c r="J20" s="2271"/>
      <c r="K20" s="2073" t="s">
        <v>292</v>
      </c>
      <c r="L20" s="2073" t="s">
        <v>381</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49" customFormat="1" customHeight="1" ht="0.75" hidden="1">
      <c r="A29" s="1821"/>
      <c r="B29" s="1821"/>
      <c r="C29" s="369" t="s">
        <v>1057</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49" customFormat="1" customHeight="1" ht="0.75" hidden="1">
      <c r="A32" s="1821"/>
      <c r="B32" s="1821"/>
      <c r="C32" s="369" t="s">
        <v>1057</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49" customFormat="1" customHeight="1" ht="0.75" hidden="1">
      <c r="A35" s="1821"/>
      <c r="B35" s="1821"/>
      <c r="C35" s="369" t="s">
        <v>1057</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49" customFormat="1" customHeight="1" ht="0.75" hidden="1">
      <c r="A38" s="1821"/>
      <c r="B38" s="1821"/>
      <c r="C38" s="369" t="s">
        <v>1057</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49" customFormat="1" customHeight="1" ht="0.75" hidden="1">
      <c r="A41" s="1821"/>
      <c r="B41" s="1821"/>
      <c r="C41" s="369" t="s">
        <v>1057</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49" customFormat="1" customHeight="1" ht="0.75" hidden="1">
      <c r="A44" s="1821"/>
      <c r="B44" s="1821"/>
      <c r="C44" s="369" t="s">
        <v>1057</v>
      </c>
      <c r="D44" s="2311"/>
      <c r="E44" s="2056"/>
      <c r="F44" s="2220"/>
      <c r="G44" s="406"/>
      <c r="H44" s="1530"/>
      <c r="I44" s="657"/>
      <c r="J44" s="577"/>
      <c r="K44" s="1530"/>
      <c r="L44" s="200"/>
      <c r="M44" s="2016"/>
      <c r="N44" s="330"/>
      <c r="O44" s="1664"/>
      <c r="P44" s="1664"/>
    </row>
    <row s="2949"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9"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49" customFormat="1" customHeight="1" ht="0.75" hidden="1">
      <c r="A47" s="1821"/>
      <c r="B47" s="1821"/>
      <c r="C47" s="369" t="s">
        <v>1057</v>
      </c>
      <c r="D47" s="2311"/>
      <c r="E47" s="2056"/>
      <c r="F47" s="2220"/>
      <c r="G47" s="406"/>
      <c r="H47" s="1530"/>
      <c r="I47" s="657"/>
      <c r="J47" s="577"/>
      <c r="K47" s="1530"/>
      <c r="L47" s="200"/>
      <c r="M47" s="2016"/>
      <c r="N47" s="330"/>
      <c r="O47" s="1664"/>
      <c r="P47" s="1664"/>
    </row>
    <row s="2949" customFormat="1" customHeight="1" ht="18.75" hidden="1">
      <c r="A48" s="1821" t="s">
        <v>209</v>
      </c>
      <c r="B48" s="1821" t="s">
        <v>210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49" customFormat="1" customHeight="1" ht="0.75" hidden="1">
      <c r="A50" s="1821"/>
      <c r="B50" s="1821"/>
      <c r="C50" s="369" t="s">
        <v>1057</v>
      </c>
      <c r="D50" s="2311"/>
      <c r="E50" s="2056"/>
      <c r="F50" s="2220"/>
      <c r="G50" s="406"/>
      <c r="H50" s="1530"/>
      <c r="I50" s="657"/>
      <c r="J50" s="577"/>
      <c r="K50" s="1530"/>
      <c r="L50" s="200"/>
      <c r="M50" s="2016"/>
      <c r="N50" s="330"/>
      <c r="O50" s="1664"/>
      <c r="P50" s="1664"/>
    </row>
    <row s="2949" customFormat="1" customHeight="1" ht="18.75" hidden="1">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49" customFormat="1" customHeight="1" ht="0.75" hidden="1">
      <c r="A53" s="1821"/>
      <c r="B53" s="1821"/>
      <c r="C53" s="369" t="s">
        <v>1057</v>
      </c>
      <c r="D53" s="2311"/>
      <c r="E53" s="2056"/>
      <c r="F53" s="2220"/>
      <c r="G53" s="406"/>
      <c r="H53" s="1530"/>
      <c r="I53" s="657"/>
      <c r="J53" s="577"/>
      <c r="K53" s="1530"/>
      <c r="L53" s="200"/>
      <c r="M53" s="2016"/>
      <c r="N53" s="330"/>
      <c r="O53" s="1664"/>
      <c r="P53" s="1664"/>
    </row>
    <row s="2949" customFormat="1" customHeight="1" ht="18.75" hidden="1">
      <c r="A54" s="1821" t="s">
        <v>219</v>
      </c>
      <c r="B54" s="1821" t="s">
        <v>220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49" customFormat="1" customHeight="1" ht="0.75" hidden="1">
      <c r="A56" s="1821"/>
      <c r="B56" s="1821"/>
      <c r="C56" s="369" t="s">
        <v>1057</v>
      </c>
      <c r="D56" s="2311"/>
      <c r="E56" s="2056"/>
      <c r="F56" s="2220"/>
      <c r="G56" s="406"/>
      <c r="H56" s="1530"/>
      <c r="I56" s="657"/>
      <c r="J56" s="577"/>
      <c r="K56" s="1530"/>
      <c r="L56" s="200"/>
      <c r="M56" s="2016"/>
      <c r="N56" s="330"/>
      <c r="O56" s="1664"/>
      <c r="P56" s="1664"/>
    </row>
    <row s="2949" customFormat="1" customHeight="1" ht="18.75" hidden="1">
      <c r="A57" s="1821" t="s">
        <v>224</v>
      </c>
      <c r="B57" s="1821" t="s">
        <v>225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49" customFormat="1" customHeight="1" ht="0.75" hidden="1">
      <c r="A59" s="1821"/>
      <c r="B59" s="1821"/>
      <c r="C59" s="369" t="s">
        <v>1057</v>
      </c>
      <c r="D59" s="2311"/>
      <c r="E59" s="2056"/>
      <c r="F59" s="2220"/>
      <c r="G59" s="406"/>
      <c r="H59" s="1530"/>
      <c r="I59" s="657"/>
      <c r="J59" s="577"/>
      <c r="K59" s="1530"/>
      <c r="L59" s="200"/>
      <c r="M59" s="2016"/>
      <c r="N59" s="330"/>
      <c r="O59" s="1664"/>
      <c r="P59" s="1664"/>
    </row>
    <row s="2949" customFormat="1" customHeight="1" ht="18.75" hidden="1">
      <c r="A60" s="1821" t="s">
        <v>231</v>
      </c>
      <c r="B60" s="1821" t="s">
        <v>232</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v>
      </c>
      <c r="H60" s="1905"/>
      <c r="I60" s="1779"/>
      <c r="J60" s="1814"/>
      <c r="K60" s="1908"/>
      <c r="L60" s="1905" t="s">
        <v>295</v>
      </c>
      <c r="M60" s="2016"/>
      <c r="N60" s="330"/>
      <c r="O60" s="1664"/>
      <c r="P60" s="1664"/>
    </row>
    <row s="2949"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49" customFormat="1" customHeight="1" ht="0.75" hidden="1">
      <c r="A62" s="1821"/>
      <c r="B62" s="1821"/>
      <c r="C62" s="369" t="s">
        <v>1057</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49" customFormat="1" customHeight="1" ht="0.75" hidden="1">
      <c r="A65" s="1821"/>
      <c r="B65" s="1821"/>
      <c r="C65" s="369" t="s">
        <v>1057</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49" customFormat="1" customHeight="1" ht="0.75" hidden="1">
      <c r="A68" s="1821"/>
      <c r="B68" s="1821"/>
      <c r="C68" s="369" t="s">
        <v>1057</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49" customFormat="1" customHeight="1" ht="0.75" hidden="1">
      <c r="A71" s="1821"/>
      <c r="B71" s="1821"/>
      <c r="C71" s="369" t="s">
        <v>1057</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49" customFormat="1" customHeight="1" ht="0.75" hidden="1">
      <c r="A74" s="1821"/>
      <c r="B74" s="1821"/>
      <c r="C74" s="369" t="s">
        <v>1057</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49" customFormat="1" customHeight="1" ht="0.75" hidden="1">
      <c r="A77" s="1821"/>
      <c r="B77" s="1821"/>
      <c r="C77" s="369" t="s">
        <v>1057</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49"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1058</v>
      </c>
      <c r="N82" s="330"/>
    </row>
    <row customHeight="1" ht="18.75">
      <c r="A83" s="1821"/>
      <c r="B83" s="1821"/>
      <c r="D83" s="377"/>
      <c r="E83" s="133" t="s">
        <v>88</v>
      </c>
      <c r="F83" s="2303" t="s">
        <v>1059</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49" customFormat="1" customHeight="1" ht="0.75" hidden="1">
      <c r="A86" s="1821"/>
      <c r="B86" s="1821"/>
      <c r="C86" s="369" t="s">
        <v>1060</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49" customFormat="1" customHeight="1" ht="0.75" hidden="1">
      <c r="A89" s="1821"/>
      <c r="B89" s="1821"/>
      <c r="C89" s="369" t="s">
        <v>1060</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49" customFormat="1" customHeight="1" ht="0.75" hidden="1">
      <c r="A92" s="1821"/>
      <c r="B92" s="1821"/>
      <c r="C92" s="369" t="s">
        <v>1060</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49" customFormat="1" customHeight="1" ht="0.75" hidden="1">
      <c r="A95" s="1821"/>
      <c r="B95" s="1821"/>
      <c r="C95" s="369" t="s">
        <v>1060</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49" customFormat="1" customHeight="1" ht="0.75" hidden="1">
      <c r="A98" s="1821"/>
      <c r="B98" s="1821"/>
      <c r="C98" s="369" t="s">
        <v>1060</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49"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49"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49"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49"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49"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49" customFormat="1" customHeight="1" ht="18.75" hidden="1">
      <c r="A108" s="1821" t="s">
        <v>209</v>
      </c>
      <c r="B108" s="1821" t="s">
        <v>210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9"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49"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49" customFormat="1" customHeight="1" ht="18.75" hidden="1">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49"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49" customFormat="1" customHeight="1" ht="18.75" hidden="1">
      <c r="A114" s="1821" t="s">
        <v>219</v>
      </c>
      <c r="B114" s="1821" t="s">
        <v>220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49"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49" customFormat="1" customHeight="1" ht="18.75" hidden="1">
      <c r="A117" s="1821" t="s">
        <v>224</v>
      </c>
      <c r="B117" s="1821" t="s">
        <v>225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49"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49" customFormat="1" customHeight="1" ht="18.75" hidden="1">
      <c r="A120" s="1821" t="s">
        <v>231</v>
      </c>
      <c r="B120" s="1821" t="s">
        <v>232</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v>
      </c>
      <c r="H120" s="1905"/>
      <c r="I120" s="1779"/>
      <c r="J120" s="1814"/>
      <c r="K120" s="1819"/>
      <c r="L120" s="1905" t="s">
        <v>295</v>
      </c>
      <c r="M120" s="337"/>
      <c r="N120" s="330"/>
      <c r="O120" s="1664"/>
      <c r="P120" s="1664"/>
    </row>
    <row s="2949"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49"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49"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49"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49"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49"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49"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49"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49"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49"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49"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49"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49"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49"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49"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49"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49"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49"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49" customFormat="1" customHeight="1" ht="18.75" hidden="1">
      <c r="A166" s="1821" t="s">
        <v>209</v>
      </c>
      <c r="B166" s="1821" t="s">
        <v>210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49"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49" customFormat="1" customHeight="1" ht="18.75" hidden="1">
      <c r="A169" s="1821" t="s">
        <v>214</v>
      </c>
      <c r="B169" s="1821" t="s">
        <v>215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49"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49" customFormat="1" customHeight="1" ht="18.75" hidden="1">
      <c r="A172" s="1821" t="s">
        <v>219</v>
      </c>
      <c r="B172" s="1821" t="s">
        <v>220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49"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49" customFormat="1" customHeight="1" ht="18.75" hidden="1">
      <c r="A175" s="1821" t="s">
        <v>224</v>
      </c>
      <c r="B175" s="1821" t="s">
        <v>225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49"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49" customFormat="1" customHeight="1" ht="18.75" hidden="1">
      <c r="A178" s="1821" t="s">
        <v>231</v>
      </c>
      <c r="B178" s="1821" t="s">
        <v>232</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v>
      </c>
      <c r="H178" s="1905"/>
      <c r="I178" s="1779"/>
      <c r="J178" s="1814"/>
      <c r="K178" s="1819"/>
      <c r="L178" s="1905" t="s">
        <v>295</v>
      </c>
      <c r="M178" s="337"/>
      <c r="N178" s="330"/>
      <c r="O178" s="1664"/>
      <c r="P178" s="1664"/>
    </row>
    <row s="2949"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49"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49"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49"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49"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49"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49"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49"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49"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49"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49"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49"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49"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49"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49"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49"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49"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49"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49" customFormat="1" customHeight="1" ht="18.75" hidden="1">
      <c r="A224" s="1821" t="s">
        <v>209</v>
      </c>
      <c r="B224" s="1821" t="s">
        <v>210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49"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49" customFormat="1" customHeight="1" ht="18.75" hidden="1">
      <c r="A227" s="1821" t="s">
        <v>214</v>
      </c>
      <c r="B227" s="1821" t="s">
        <v>215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49"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49" customFormat="1" customHeight="1" ht="18.75" hidden="1">
      <c r="A230" s="1821" t="s">
        <v>219</v>
      </c>
      <c r="B230" s="1821" t="s">
        <v>220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49"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49" customFormat="1" customHeight="1" ht="18.75" hidden="1">
      <c r="A233" s="1821" t="s">
        <v>224</v>
      </c>
      <c r="B233" s="1821" t="s">
        <v>225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49"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49" customFormat="1" customHeight="1" ht="18.75" hidden="1">
      <c r="A236" s="1821" t="s">
        <v>231</v>
      </c>
      <c r="B236" s="1821" t="s">
        <v>232</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v>
      </c>
      <c r="H236" s="1905"/>
      <c r="I236" s="1779"/>
      <c r="J236" s="1814"/>
      <c r="K236" s="1819"/>
      <c r="L236" s="1905" t="s">
        <v>295</v>
      </c>
      <c r="M236" s="337"/>
      <c r="N236" s="330"/>
      <c r="O236" s="1664"/>
      <c r="P236" s="1664"/>
    </row>
    <row s="2949"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49"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49"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49"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49"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49"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49"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49"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49"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49"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49"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49"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49"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49"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49"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49"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49"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49"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49" customFormat="1" customHeight="1" ht="18.75" hidden="1">
      <c r="A282" s="1821" t="s">
        <v>209</v>
      </c>
      <c r="B282" s="1821" t="s">
        <v>210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49"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49" customFormat="1" customHeight="1" ht="18.75" hidden="1">
      <c r="A285" s="1821" t="s">
        <v>214</v>
      </c>
      <c r="B285" s="1821" t="s">
        <v>215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49"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49" customFormat="1" customHeight="1" ht="18.75" hidden="1">
      <c r="A288" s="1821" t="s">
        <v>219</v>
      </c>
      <c r="B288" s="1821" t="s">
        <v>220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49"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49" customFormat="1" customHeight="1" ht="18.75" hidden="1">
      <c r="A291" s="1821" t="s">
        <v>224</v>
      </c>
      <c r="B291" s="1821" t="s">
        <v>225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49"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49" customFormat="1" customHeight="1" ht="18.75" hidden="1">
      <c r="A294" s="1821" t="s">
        <v>231</v>
      </c>
      <c r="B294" s="1821" t="s">
        <v>232</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корпус 5. расположенного в границах земельного усастка с адресным ориентиром: г. Обнинск, ул. Курчатова,21, по проекту заявителя АО "Специализированный застройщик "Балтийская Финасово-Строительная Компания"</v>
      </c>
      <c r="H294" s="1905"/>
      <c r="I294" s="1779"/>
      <c r="J294" s="1814"/>
      <c r="K294" s="1819"/>
      <c r="L294" s="1905" t="s">
        <v>295</v>
      </c>
      <c r="M294" s="337"/>
      <c r="N294" s="330"/>
      <c r="O294" s="1664"/>
      <c r="P294" s="1664"/>
    </row>
    <row s="2949"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49"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49"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49"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49"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49"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49"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49" customFormat="1" customHeight="1" ht="0.75">
      <c r="A314" s="1821"/>
      <c r="B314" s="1821"/>
      <c r="C314" s="369" t="s">
        <v>1060</v>
      </c>
      <c r="D314" s="2311"/>
      <c r="E314" s="2056"/>
      <c r="F314" s="2220"/>
      <c r="G314" s="406"/>
      <c r="H314" s="1530"/>
      <c r="I314" s="657"/>
      <c r="J314" s="577"/>
      <c r="K314" s="1530"/>
      <c r="L314" s="200"/>
      <c r="M314" s="337"/>
      <c r="N314" s="330"/>
      <c r="O314" s="1664"/>
      <c r="P314" s="1664"/>
    </row>
    <row s="417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895B6-2CC1-FDBF-FB6E-66D6281B39E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5" width="9.140625" hidden="1" customWidth="1"/>
    <col min="2" max="2" style="4131" width="9.140625" hidden="1" customWidth="1"/>
    <col min="3" max="3" style="3371" width="3.7109375" customWidth="1"/>
    <col min="4" max="4" style="4212" width="6.28125" customWidth="1"/>
    <col min="5" max="5" style="4212" width="53.8515625" customWidth="1"/>
    <col min="6" max="7" style="4212" width="35.7109375" customWidth="1"/>
    <col min="8" max="8" style="4212" width="89.57421875" customWidth="1"/>
    <col min="9" max="9" style="4212" width="10.57421875"/>
    <col min="10" max="11" style="4134" width="10.57421875"/>
    <col min="12" max="17" style="4212" width="10.57421875"/>
  </cols>
  <sheetData>
    <row customHeight="1" ht="14.25" hidden="1">
      <c r="N1" s="241"/>
      <c r="O1" s="241"/>
      <c r="Q1" s="241"/>
    </row>
    <row s="2949" customFormat="1" customHeight="1" ht="18.75" hidden="1">
      <c r="A2" s="88"/>
      <c r="B2" s="1168"/>
      <c r="C2" s="1770" t="s">
        <v>1025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9"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1061</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6BDFD-063D-C66D-DA0E-818F3F95A34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09" width="4.7109375" customWidth="1"/>
    <col min="4" max="4" style="3153" width="6.28125" customWidth="1"/>
    <col min="5" max="5" style="3153" width="47.8515625" customWidth="1"/>
    <col min="6" max="6" style="3153" width="9.57421875" customWidth="1"/>
    <col min="7" max="7" style="2625" width="25.7109375" hidden="1" customWidth="1"/>
    <col min="8" max="8" style="2625" width="34.00390625" hidden="1" customWidth="1"/>
    <col min="9" max="9" style="3153" width="25.7109375" customWidth="1"/>
    <col min="10" max="10" style="3153" width="34.00390625" customWidth="1"/>
    <col min="11" max="11" style="2626" width="50.8515625" customWidth="1"/>
    <col min="12" max="20" style="3153" width="10.57421875"/>
    <col min="21" max="21" style="3843"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549</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1063</v>
      </c>
      <c r="F17" s="527" t="s">
        <v>295</v>
      </c>
      <c r="G17" s="684"/>
      <c r="H17" s="684"/>
      <c r="I17" s="684"/>
      <c r="J17" s="684"/>
      <c r="K17" s="277" t="s">
        <v>1064</v>
      </c>
    </row>
    <row customHeight="1" ht="45">
      <c r="A18" s="511"/>
      <c r="C18" s="532"/>
      <c r="D18" s="527">
        <v>4</v>
      </c>
      <c r="E18" s="267" t="s">
        <v>712</v>
      </c>
      <c r="F18" s="527" t="s">
        <v>295</v>
      </c>
      <c r="G18" s="815" t="s">
        <v>295</v>
      </c>
      <c r="H18" s="816" t="s">
        <v>295</v>
      </c>
      <c r="I18" s="527" t="s">
        <v>295</v>
      </c>
      <c r="J18" s="584" t="s">
        <v>295</v>
      </c>
      <c r="K18" s="277" t="s">
        <v>1065</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1066</v>
      </c>
      <c r="F22" s="527" t="s">
        <v>541</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A382F-0ED8-1A51-4F35-B9CED75F88A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39" width="9.140625" hidden="1"/>
    <col min="2" max="2" style="4240" width="9.140625" hidden="1"/>
    <col min="3" max="3" style="4241" width="3.7109375" customWidth="1"/>
    <col min="4" max="4" style="4253" width="7.00390625" customWidth="1"/>
    <col min="5" max="5" style="4253" width="23.140625" customWidth="1"/>
    <col min="6" max="6" style="4253" width="16.00390625" customWidth="1"/>
    <col min="7" max="7" style="4253" width="14.8515625" customWidth="1"/>
    <col min="8" max="8" style="4253" width="47.8515625" customWidth="1"/>
    <col min="9" max="9" style="4253" width="115.7109375" customWidth="1"/>
    <col min="10" max="10" style="4253" width="3.7109375" customWidth="1"/>
    <col min="11" max="12" style="4253" width="9.140625"/>
  </cols>
  <sheetData>
    <row customHeight="1" ht="14.25" hidden="1"/>
    <row customHeight="1" ht="14.25" hidden="1"/>
    <row customHeight="1" ht="14.25" hidden="1"/>
    <row customHeight="1" ht="3"/>
    <row s="2689" customFormat="1" customHeight="1" ht="30">
      <c r="A5" s="101"/>
      <c r="C5" s="75"/>
      <c r="D5" s="1954" t="s">
        <v>1071</v>
      </c>
      <c r="E5" s="1954"/>
      <c r="F5" s="1954"/>
      <c r="G5" s="1954"/>
      <c r="H5" s="1954"/>
      <c r="I5" s="251"/>
    </row>
    <row customHeight="1" ht="3" hidden="1">
      <c r="D6" s="108"/>
      <c r="E6" s="108"/>
      <c r="F6" s="108"/>
      <c r="G6" s="108"/>
      <c r="H6" s="108"/>
      <c r="I6" s="108"/>
    </row>
    <row s="4239"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1072</v>
      </c>
      <c r="F9" s="2062"/>
      <c r="G9" s="2062"/>
      <c r="H9" s="2062"/>
      <c r="I9" s="2062"/>
    </row>
    <row customHeight="1" ht="22.5">
      <c r="D10" s="2062"/>
      <c r="E10" s="113" t="s">
        <v>1073</v>
      </c>
      <c r="F10" s="113" t="s">
        <v>1074</v>
      </c>
      <c r="G10" s="113" t="s">
        <v>1075</v>
      </c>
      <c r="H10" s="113" t="s">
        <v>381</v>
      </c>
      <c r="I10" s="2062"/>
    </row>
    <row customHeight="1" ht="12" hidden="1">
      <c r="D11" s="72" t="s">
        <v>107</v>
      </c>
      <c r="E11" s="72" t="s">
        <v>89</v>
      </c>
      <c r="F11" s="72" t="s">
        <v>109</v>
      </c>
      <c r="G11" s="72" t="s">
        <v>90</v>
      </c>
      <c r="H11" s="72" t="s">
        <v>91</v>
      </c>
      <c r="I11" s="72" t="s">
        <v>110</v>
      </c>
    </row>
    <row s="4245" customFormat="1" customHeight="1" ht="24.75">
      <c r="A12" s="131" t="s">
        <v>88</v>
      </c>
      <c r="B12" s="111" t="s">
        <v>24</v>
      </c>
      <c r="C12" s="112"/>
      <c r="D12" s="114" t="s">
        <v>107</v>
      </c>
      <c r="E12" s="387"/>
      <c r="F12" s="387"/>
      <c r="G12" s="1774" t="s">
        <v>24</v>
      </c>
      <c r="H12" s="388"/>
      <c r="I12" s="2015" t="s">
        <v>1076</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B159C-204D-4705-389B-192F69BC431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3" width="9.140625" hidden="1"/>
    <col min="3" max="3" style="4274" width="3.7109375" customWidth="1"/>
    <col min="4" max="4" style="4273" width="6.28125" customWidth="1"/>
    <col min="5" max="5" style="4273" width="94.8515625" customWidth="1"/>
    <col min="6" max="9" style="427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86</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FDE9A-5A84-930B-6ECC-071435732EEF}"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1082</v>
      </c>
      <c r="F12" s="1902" t="str">
        <f>IF(org="","",org)</f>
        <v>АО "РИР"</v>
      </c>
      <c r="G12" s="480" t="s">
        <v>1083</v>
      </c>
      <c r="H12" s="1563"/>
    </row>
    <row customHeight="1" ht="18.75">
      <c r="A13" s="508"/>
      <c r="B13" s="508"/>
      <c r="C13" s="463"/>
      <c r="D13" s="1550">
        <v>2</v>
      </c>
      <c r="E13" s="1557" t="s">
        <v>1084</v>
      </c>
      <c r="F13" s="1551" t="s">
        <v>295</v>
      </c>
      <c r="G13" s="480"/>
      <c r="H13" s="1563"/>
    </row>
    <row customHeight="1" ht="18.75">
      <c r="A14" s="508"/>
      <c r="B14" s="508"/>
      <c r="C14" s="463"/>
      <c r="D14" s="1553" t="s">
        <v>605</v>
      </c>
      <c r="E14" s="1554" t="s">
        <v>1085</v>
      </c>
      <c r="F14" s="1556"/>
      <c r="G14" s="1555" t="s">
        <v>1086</v>
      </c>
      <c r="H14" s="1563"/>
    </row>
    <row customHeight="1" ht="18.75">
      <c r="A15" s="508"/>
      <c r="B15" s="508"/>
      <c r="C15" s="463"/>
      <c r="D15" s="1553" t="s">
        <v>296</v>
      </c>
      <c r="E15" s="1554" t="s">
        <v>1087</v>
      </c>
      <c r="F15" s="1556"/>
      <c r="G15" s="1555" t="s">
        <v>1088</v>
      </c>
      <c r="H15" s="1563"/>
    </row>
    <row customHeight="1" ht="36.75">
      <c r="A16" s="508"/>
      <c r="B16" s="508"/>
      <c r="C16" s="463"/>
      <c r="D16" s="1553" t="s">
        <v>299</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89</v>
      </c>
      <c r="E18" s="1557" t="s">
        <v>1093</v>
      </c>
      <c r="F18" s="1556"/>
      <c r="G18" s="480" t="s">
        <v>1092</v>
      </c>
      <c r="H18" s="1563"/>
      <c r="I18" s="858"/>
    </row>
    <row customHeight="1" ht="22.5">
      <c r="A19" s="508"/>
      <c r="B19" s="508"/>
      <c r="C19" s="463"/>
      <c r="D19" s="1550" t="s">
        <v>109</v>
      </c>
      <c r="E19" s="1557" t="s">
        <v>1094</v>
      </c>
      <c r="F19" s="1551" t="s">
        <v>295</v>
      </c>
      <c r="G19" s="2318" t="s">
        <v>1095</v>
      </c>
      <c r="H19" s="481"/>
    </row>
    <row s="4292"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90</v>
      </c>
      <c r="E22" s="480" t="s">
        <v>1096</v>
      </c>
      <c r="F22" s="1556"/>
      <c r="G22" s="480" t="s">
        <v>1097</v>
      </c>
      <c r="H22" s="1562"/>
    </row>
    <row s="3009" customFormat="1" customHeight="1" ht="18.75">
      <c r="A23" s="508"/>
      <c r="B23" s="508"/>
      <c r="C23" s="508"/>
      <c r="D23" s="1550" t="s">
        <v>91</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961FE-BCD2-86B7-838B-E8F0B3383D2B}"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86</v>
      </c>
      <c r="F8" s="1570" t="s">
        <v>1100</v>
      </c>
      <c r="G8" s="1570" t="s">
        <v>47</v>
      </c>
      <c r="H8" s="1570" t="s">
        <v>49</v>
      </c>
      <c r="I8" s="1570" t="s">
        <v>1101</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DD3F2-D3EB-B943-8CA9-645125981E26}"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0" width="9.140625"/>
  </cols>
  <sheetData>
    <row customHeight="1" ht="14.25" hidden="1"/>
    <row s="2667"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86</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"РИР"</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A2ECF-D80C-1D21-5069-617906A897E4}"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0" width="9.140625"/>
  </cols>
  <sheetData>
    <row customHeight="1" ht="14.25" hidden="1"/>
    <row s="2667"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3" customFormat="1" customHeight="1" ht="42.75">
      <c r="A8" s="1498"/>
      <c r="B8" s="1508"/>
      <c r="C8" s="1498"/>
      <c r="D8" s="1525"/>
      <c r="E8" s="1588" t="s">
        <v>290</v>
      </c>
      <c r="F8" s="1588"/>
      <c r="G8" s="1589" t="s">
        <v>294</v>
      </c>
      <c r="H8" s="1589" t="s">
        <v>1111</v>
      </c>
      <c r="I8" s="1589" t="s">
        <v>298</v>
      </c>
      <c r="J8" s="2338"/>
      <c r="K8" s="2339"/>
      <c r="L8" s="2340"/>
      <c r="M8" s="1589" t="s">
        <v>1112</v>
      </c>
      <c r="N8" s="1589" t="s">
        <v>1113</v>
      </c>
      <c r="O8" s="1589" t="s">
        <v>1114</v>
      </c>
      <c r="P8" s="1580"/>
      <c r="Q8" s="1580"/>
      <c r="R8" s="1580"/>
      <c r="S8" s="1580"/>
      <c r="T8" s="1581"/>
      <c r="U8" s="1580"/>
      <c r="V8" s="1582"/>
      <c r="W8" s="1582"/>
      <c r="X8" s="1582"/>
      <c r="Y8" s="1582"/>
    </row>
    <row s="2658" customFormat="1" customHeight="1" ht="47.25">
      <c r="A9" s="1163"/>
      <c r="B9" s="1168"/>
      <c r="C9" s="1163"/>
      <c r="D9" s="1525"/>
      <c r="E9" s="2090" t="s">
        <v>289</v>
      </c>
      <c r="F9" s="2327" t="s">
        <v>86</v>
      </c>
      <c r="G9" s="2327" t="s">
        <v>293</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1119</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B1EEB-ED0D-FD1E-3DF5-FB8964FBD7A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3" width="9.140625" hidden="1"/>
    <col min="3" max="3" style="4274" width="3.7109375" customWidth="1"/>
    <col min="4" max="4" style="4273" width="6.28125" customWidth="1"/>
    <col min="5" max="5" style="4273" width="94.8515625" customWidth="1"/>
    <col min="6" max="12" style="427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B5409-301F-AEE6-6D62-62975F6E8FB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8" width="1.7109375" customWidth="1"/>
    <col min="2" max="2" style="4358" width="34.57421875" customWidth="1"/>
    <col min="3" max="3" style="4358" width="85.57421875" customWidth="1"/>
    <col min="4" max="4" style="4358" width="17.7109375" customWidth="1"/>
    <col min="5" max="5" style="4358"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36598-39C1-129C-982A-80A4AB3C572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8" width="26.57421875" customWidth="1"/>
    <col min="2" max="2" style="4358" width="10.00390625" customWidth="1"/>
    <col min="3" max="3" style="4358" width="9.140625"/>
    <col min="4" max="4" style="4358" width="11.140625" customWidth="1"/>
    <col min="5" max="5" style="4358" width="16.57421875" customWidth="1"/>
    <col min="6" max="6" style="4358" width="16.28125" customWidth="1"/>
    <col min="7" max="7" style="4358" width="19.140625" customWidth="1"/>
    <col min="8" max="11" style="4358" width="10.00390625" customWidth="1"/>
    <col min="12" max="12" style="4358" width="12.7109375" customWidth="1"/>
    <col min="13" max="13" style="4358" width="61.28125" customWidth="1"/>
    <col min="14" max="14" style="4358" width="10.00390625" customWidth="1"/>
    <col min="15" max="17" style="4358" width="23.7109375" customWidth="1"/>
    <col min="18" max="18" style="4358" width="11.7109375" customWidth="1"/>
    <col min="19" max="19" style="4358" width="8.57421875" customWidth="1"/>
    <col min="20" max="20" style="4358" width="11.7109375" customWidth="1"/>
    <col min="21" max="21" style="4358" width="8.57421875" customWidth="1"/>
    <col min="22" max="22" style="4358" width="4.7109375" customWidth="1"/>
    <col min="23" max="23" style="4358" width="115.7109375" customWidth="1"/>
    <col min="24" max="24" style="4358" width="115.28125" customWidth="1"/>
    <col min="25" max="27" style="4358" width="9.140625"/>
    <col min="28" max="28" style="4358" width="115.7109375" customWidth="1"/>
    <col min="29" max="29" style="4358" width="9.140625"/>
    <col min="30" max="90" style="4358" width="115.7109375" customWidth="1"/>
    <col min="91" max="184" style="4358" width="9.140625"/>
  </cols>
  <sheetData>
    <row r="2" s="4359" customFormat="1" customHeight="1" ht="17.25">
      <c r="A2" s="1856" t="s">
        <v>1125</v>
      </c>
    </row>
    <row r="4" s="4273" customFormat="1" customHeight="1" ht="15">
      <c r="C4" s="1857"/>
      <c r="D4" s="99"/>
      <c r="E4" s="380"/>
    </row>
    <row r="6" s="4359" customFormat="1" customHeight="1" ht="17.25">
      <c r="A6" s="1856" t="s">
        <v>1126</v>
      </c>
    </row>
    <row r="8" s="4273" customFormat="1" customHeight="1" ht="17.25">
      <c r="C8" s="1858"/>
      <c r="D8" s="99"/>
      <c r="E8" s="100"/>
    </row>
    <row r="11" s="4359" customFormat="1" customHeight="1" ht="17.25">
      <c r="A11" s="1856" t="s">
        <v>1127</v>
      </c>
    </row>
    <row r="13" s="4363" customFormat="1" customHeight="1" ht="15">
      <c r="A13" s="2082">
        <v>1</v>
      </c>
      <c r="B13" s="1168"/>
      <c r="C13" s="807" t="s">
        <v>1025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59" customFormat="1" customHeight="1" ht="17.25">
      <c r="A17" s="1856" t="s">
        <v>1128</v>
      </c>
    </row>
    <row r="19" s="3736" customFormat="1" customHeight="1" ht="15">
      <c r="A19" s="1925"/>
      <c r="B19" s="1396">
        <v>1</v>
      </c>
      <c r="C19" s="1396"/>
      <c r="D19" s="806" t="s">
        <v>1025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375" customFormat="1" customHeight="1" ht="15">
      <c r="A23" s="429"/>
      <c r="B23" s="429"/>
      <c r="C23" s="1768" t="s">
        <v>1025</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75"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5"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375" customFormat="1" customHeight="1" ht="15">
      <c r="A29" s="429"/>
      <c r="B29" s="429"/>
      <c r="C29" s="162"/>
      <c r="D29" s="1862"/>
      <c r="E29" s="1862"/>
      <c r="F29" s="1862"/>
      <c r="G29" s="2398" t="s">
        <v>1025</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75"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375" customFormat="1" customHeight="1" ht="15">
      <c r="A34" s="429"/>
      <c r="B34" s="429"/>
      <c r="C34" s="162"/>
      <c r="D34" s="1862"/>
      <c r="E34" s="1862"/>
      <c r="F34" s="1862"/>
      <c r="G34" s="1862"/>
      <c r="H34" s="1862"/>
      <c r="I34" s="1862"/>
      <c r="J34" s="1862"/>
      <c r="K34" s="1840" t="s">
        <v>1025</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359" customFormat="1" customHeight="1" ht="11.25">
      <c r="A37" s="1856" t="s">
        <v>1132</v>
      </c>
    </row>
    <row customHeight="1" ht="11.25"/>
    <row s="3087" customFormat="1" customHeight="1" ht="22.5">
      <c r="A39" s="1832"/>
      <c r="B39" s="463"/>
      <c r="C39" s="865"/>
      <c r="D39" s="446"/>
      <c r="E39" s="866"/>
      <c r="F39" s="1853"/>
      <c r="G39" s="1863"/>
      <c r="H39" s="481"/>
    </row>
    <row customHeight="1" ht="11.25"/>
    <row s="4359" customFormat="1" customHeight="1" ht="11.25">
      <c r="A41" s="1856" t="s">
        <v>1133</v>
      </c>
    </row>
    <row customHeight="1" ht="11.25"/>
    <row s="3087" customFormat="1" customHeight="1" ht="22.5">
      <c r="A43" s="463"/>
      <c r="B43" s="463"/>
      <c r="C43" s="463"/>
      <c r="D43" s="446"/>
      <c r="E43" s="866"/>
      <c r="F43" s="867"/>
      <c r="G43" s="1863"/>
      <c r="H43" s="481"/>
    </row>
    <row r="46" s="4359" customFormat="1" customHeight="1" ht="17.25">
      <c r="A46" s="1856" t="s">
        <v>1134</v>
      </c>
    </row>
    <row r="48" s="3172" customFormat="1" customHeight="1" ht="18.75">
      <c r="A48" s="74"/>
      <c r="B48" s="1864"/>
      <c r="C48" s="1864"/>
      <c r="D48" s="1865"/>
      <c r="E48" s="1850"/>
      <c r="F48" s="874">
        <v>13</v>
      </c>
      <c r="G48" s="873"/>
      <c r="H48" s="799"/>
      <c r="I48" s="797"/>
      <c r="J48" s="526" t="s">
        <v>60</v>
      </c>
      <c r="K48" s="1866" t="s">
        <v>24</v>
      </c>
      <c r="L48" s="74"/>
      <c r="M48" s="1676"/>
      <c r="N48" s="1676"/>
      <c r="O48" s="1676"/>
      <c r="P48" s="522" t="s">
        <v>383</v>
      </c>
      <c r="Q48" s="522" t="s">
        <v>384</v>
      </c>
      <c r="R48" s="523" t="s">
        <v>385</v>
      </c>
      <c r="S48" s="1676" t="s">
        <v>386</v>
      </c>
      <c r="T48" s="1676"/>
      <c r="U48" s="1676"/>
      <c r="V48" s="1676"/>
    </row>
    <row r="50" s="4359" customFormat="1" customHeight="1" ht="11.25">
      <c r="A50" s="1856" t="s">
        <v>1135</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359" customFormat="1" customHeight="1" ht="11.25">
      <c r="A54" s="1856" t="s">
        <v>1136</v>
      </c>
    </row>
    <row r="56" s="4247" customFormat="1" customHeight="1" ht="15">
      <c r="A56" s="131" t="s">
        <v>88</v>
      </c>
      <c r="B56" s="111" t="s">
        <v>24</v>
      </c>
      <c r="C56" s="1867"/>
      <c r="D56" s="114"/>
      <c r="E56" s="387"/>
      <c r="F56" s="387"/>
      <c r="G56" s="1844"/>
      <c r="H56" s="1866"/>
      <c r="I56" s="1845"/>
      <c r="K56" s="258"/>
      <c r="L56" s="259"/>
    </row>
    <row r="58" s="4359" customFormat="1" customHeight="1" ht="11.25">
      <c r="A58" s="1856" t="s">
        <v>1137</v>
      </c>
    </row>
    <row r="60" s="2949" customFormat="1" customHeight="1" ht="14.25">
      <c r="A60" s="339"/>
      <c r="B60" s="1168"/>
      <c r="C60" s="377"/>
      <c r="D60" s="1851"/>
      <c r="E60" s="892"/>
      <c r="F60" s="1866"/>
      <c r="G60" s="74"/>
      <c r="I60" s="1664"/>
      <c r="J60" s="1664"/>
    </row>
    <row r="62" s="4359" customFormat="1" customHeight="1" ht="11.25">
      <c r="A62" s="1856" t="s">
        <v>1138</v>
      </c>
    </row>
    <row r="64" s="2949"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1139</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359" customFormat="1" customHeight="1" ht="11.25">
      <c r="A67" s="1856" t="s">
        <v>1141</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359" customFormat="1" customHeight="1" ht="11.25">
      <c r="A71" s="1856" t="s">
        <v>1142</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59" customFormat="1" customHeight="1" ht="11.25">
      <c r="A81" s="1856" t="s">
        <v>1146</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59" customFormat="1" customHeight="1" ht="11.25">
      <c r="A87" s="1856" t="s">
        <v>1147</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59" customFormat="1" customHeight="1" ht="11.25">
      <c r="A91" s="1856" t="s">
        <v>1148</v>
      </c>
    </row>
    <row r="93" s="2949"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59" customFormat="1" customHeight="1" ht="11.25">
      <c r="A99" s="1856" t="s">
        <v>1149</v>
      </c>
    </row>
    <row customHeight="1" ht="17.25"/>
    <row s="401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4"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59" customFormat="1" customHeight="1" ht="11.25">
      <c r="A105" s="1856" t="s">
        <v>1151</v>
      </c>
    </row>
    <row r="107" s="2667"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59" customFormat="1" customHeight="1" ht="11.25">
      <c r="A117" s="1856" t="s">
        <v>1153</v>
      </c>
    </row>
    <row r="119" s="2667"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59" customFormat="1" customHeight="1" ht="11.25">
      <c r="A129" s="1856" t="s">
        <v>1154</v>
      </c>
    </row>
    <row r="131" s="2667" customFormat="1" customHeight="1" ht="45">
      <c r="A131" s="1847"/>
      <c r="B131" s="1168"/>
      <c r="C131" s="418"/>
      <c r="D131" s="74"/>
      <c r="E131" s="2373"/>
      <c r="F131" s="1982" t="s">
        <v>107</v>
      </c>
      <c r="G131" s="2376" t="s">
        <v>24</v>
      </c>
      <c r="H131" s="277"/>
      <c r="I131" s="643" t="s">
        <v>107</v>
      </c>
      <c r="J131" s="1848" t="s">
        <v>1155</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7" customFormat="1" customHeight="1" ht="11.25">
      <c r="A132" s="1847"/>
      <c r="B132" s="1168"/>
      <c r="C132" s="418"/>
      <c r="D132" s="74"/>
      <c r="E132" s="2374"/>
      <c r="F132" s="1982"/>
      <c r="G132" s="2376"/>
      <c r="H132" s="1971"/>
      <c r="I132" s="2356" t="s">
        <v>919</v>
      </c>
      <c r="J132" s="2370"/>
      <c r="K132" s="2371"/>
      <c r="L132" s="646"/>
      <c r="M132" s="647" t="s">
        <v>107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919</v>
      </c>
      <c r="J139" s="2370"/>
      <c r="K139" s="2371"/>
      <c r="L139" s="646"/>
      <c r="M139" s="647" t="s">
        <v>107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359" customFormat="1" customHeight="1" ht="17.25">
      <c r="A144" s="1856" t="s">
        <v>1158</v>
      </c>
    </row>
    <row customHeight="1" ht="17.25">
      <c r="G145" s="1880"/>
      <c r="H145" s="1880"/>
      <c r="I145" s="1880"/>
      <c r="M145" s="1876"/>
    </row>
    <row s="4553"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553" customFormat="1" customHeight="1" ht="17.25">
      <c r="A148" s="1881"/>
      <c r="C148" s="1886"/>
      <c r="D148" s="2354"/>
      <c r="E148" s="2386"/>
      <c r="F148" s="1996"/>
      <c r="G148" s="2360"/>
      <c r="H148" s="2354"/>
      <c r="I148" s="2354"/>
      <c r="J148" s="2390"/>
      <c r="K148" s="2045"/>
      <c r="L148" s="2354"/>
      <c r="M148" s="2354"/>
      <c r="N148" s="2388"/>
      <c r="O148" s="1986"/>
      <c r="P148" s="310"/>
      <c r="Q148" s="311"/>
      <c r="R148" s="311" t="s">
        <v>235</v>
      </c>
      <c r="S148" s="1887"/>
      <c r="T148" s="1887"/>
      <c r="U148" s="1887"/>
      <c r="V148" s="1887"/>
      <c r="W148" s="312"/>
      <c r="Y148" s="1288"/>
      <c r="Z148" s="1288"/>
      <c r="AA148" s="1288"/>
      <c r="AB148" s="1288"/>
      <c r="AC148" s="1288"/>
      <c r="AD148" s="1288"/>
      <c r="AE148" s="1288"/>
      <c r="AF148" s="1288"/>
      <c r="AG148" s="1288"/>
      <c r="AH148" s="1288"/>
      <c r="AI148" s="1288"/>
      <c r="AJ148" s="1288"/>
      <c r="AK148" s="1288"/>
    </row>
    <row s="4553" customFormat="1" customHeight="1" ht="17.25">
      <c r="A149" s="1881"/>
      <c r="C149" s="1886"/>
      <c r="D149" s="2354"/>
      <c r="E149" s="2386"/>
      <c r="F149" s="1996"/>
      <c r="G149" s="2360"/>
      <c r="H149" s="2354"/>
      <c r="I149" s="2354"/>
      <c r="J149" s="2390"/>
      <c r="K149" s="1986"/>
      <c r="L149" s="310"/>
      <c r="M149" s="311"/>
      <c r="N149" s="311" t="s">
        <v>236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3" customFormat="1" customHeight="1" ht="17.25">
      <c r="A150" s="1881"/>
      <c r="C150" s="1886"/>
      <c r="D150" s="2354"/>
      <c r="E150" s="2386"/>
      <c r="F150" s="1997"/>
      <c r="G150" s="2360"/>
      <c r="H150" s="310"/>
      <c r="I150" s="311"/>
      <c r="J150" s="311" t="s">
        <v>237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3"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553" customFormat="1" customHeight="1" ht="17.25">
      <c r="A154" s="1881"/>
      <c r="C154" s="1886"/>
      <c r="D154" s="1871"/>
      <c r="E154" s="1888"/>
      <c r="F154" s="1825"/>
      <c r="G154" s="1889"/>
      <c r="H154" s="2354"/>
      <c r="I154" s="2354"/>
      <c r="J154" s="2390"/>
      <c r="K154" s="2045"/>
      <c r="L154" s="2354"/>
      <c r="M154" s="2354"/>
      <c r="N154" s="2388"/>
      <c r="O154" s="1986"/>
      <c r="P154" s="310"/>
      <c r="Q154" s="311"/>
      <c r="R154" s="311" t="s">
        <v>235</v>
      </c>
      <c r="S154" s="1887"/>
      <c r="T154" s="1887"/>
      <c r="U154" s="1887"/>
      <c r="V154" s="1887"/>
      <c r="W154" s="312"/>
      <c r="Y154" s="1288"/>
      <c r="Z154" s="1288"/>
      <c r="AA154" s="1288"/>
      <c r="AB154" s="1288"/>
      <c r="AC154" s="1288"/>
      <c r="AD154" s="1288"/>
      <c r="AE154" s="1288"/>
      <c r="AF154" s="1288"/>
      <c r="AG154" s="1288"/>
      <c r="AH154" s="1288"/>
      <c r="AI154" s="1288"/>
      <c r="AJ154" s="1288"/>
      <c r="AK154" s="1288"/>
    </row>
    <row s="4553" customFormat="1" customHeight="1" ht="17.25">
      <c r="A155" s="1881"/>
      <c r="C155" s="1886"/>
      <c r="D155" s="1871"/>
      <c r="E155" s="1888"/>
      <c r="F155" s="1825"/>
      <c r="G155" s="1889"/>
      <c r="H155" s="2354"/>
      <c r="I155" s="2354"/>
      <c r="J155" s="2390"/>
      <c r="K155" s="1986"/>
      <c r="L155" s="310"/>
      <c r="M155" s="311"/>
      <c r="N155" s="311" t="s">
        <v>236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3"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553" customFormat="1" customHeight="1" ht="17.25">
      <c r="A159" s="1881"/>
      <c r="C159" s="1886"/>
      <c r="D159" s="1871"/>
      <c r="E159" s="1888"/>
      <c r="F159" s="1825"/>
      <c r="G159" s="1889"/>
      <c r="H159" s="1871"/>
      <c r="I159" s="1871"/>
      <c r="J159" s="1890"/>
      <c r="K159" s="1800"/>
      <c r="L159" s="2354"/>
      <c r="M159" s="2354"/>
      <c r="N159" s="2388"/>
      <c r="O159" s="1986"/>
      <c r="P159" s="310"/>
      <c r="Q159" s="311"/>
      <c r="R159" s="311" t="s">
        <v>235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3"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59" customFormat="1" customHeight="1" ht="17.25">
      <c r="A166" s="1856" t="s">
        <v>1159</v>
      </c>
    </row>
    <row customHeight="1" ht="17.25">
      <c r="G167" s="1880"/>
      <c r="H167" s="1880"/>
      <c r="I167" s="1880"/>
      <c r="M167" s="1876"/>
    </row>
    <row s="4553"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3" customFormat="1" customHeight="1" ht="17.25">
      <c r="A170" s="1881"/>
      <c r="C170" s="1886"/>
      <c r="D170" s="2354"/>
      <c r="E170" s="2386"/>
      <c r="F170" s="1996"/>
      <c r="G170" s="2360"/>
      <c r="H170" s="2354"/>
      <c r="I170" s="2354"/>
      <c r="J170" s="2390"/>
      <c r="K170" s="2045"/>
      <c r="L170" s="2354"/>
      <c r="M170" s="2354"/>
      <c r="N170" s="2388"/>
      <c r="O170" s="1986"/>
      <c r="P170" s="310"/>
      <c r="Q170" s="311"/>
      <c r="R170" s="311" t="s">
        <v>235</v>
      </c>
      <c r="S170" s="1887"/>
      <c r="T170" s="1887"/>
      <c r="U170" s="1887"/>
      <c r="V170" s="1887"/>
      <c r="W170" s="1463"/>
      <c r="Y170" s="1288"/>
      <c r="Z170" s="1288"/>
      <c r="AA170" s="1288"/>
      <c r="AB170" s="1288"/>
      <c r="AC170" s="1288"/>
      <c r="AD170" s="1288"/>
      <c r="AE170" s="1288"/>
      <c r="AF170" s="1288"/>
      <c r="AG170" s="1288"/>
      <c r="AH170" s="1288"/>
      <c r="AI170" s="1288"/>
      <c r="AJ170" s="1288"/>
      <c r="AK170" s="1288"/>
    </row>
    <row s="4553" customFormat="1" customHeight="1" ht="17.25">
      <c r="A171" s="1881"/>
      <c r="C171" s="1886"/>
      <c r="D171" s="2354"/>
      <c r="E171" s="2386"/>
      <c r="F171" s="1996"/>
      <c r="G171" s="2360"/>
      <c r="H171" s="2354"/>
      <c r="I171" s="2354"/>
      <c r="J171" s="2390"/>
      <c r="K171" s="1986"/>
      <c r="L171" s="310"/>
      <c r="M171" s="311"/>
      <c r="N171" s="311" t="s">
        <v>236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3" customFormat="1" customHeight="1" ht="17.25">
      <c r="A172" s="1881"/>
      <c r="C172" s="1886"/>
      <c r="D172" s="2354"/>
      <c r="E172" s="2386"/>
      <c r="F172" s="1997"/>
      <c r="G172" s="2360"/>
      <c r="H172" s="310"/>
      <c r="I172" s="311"/>
      <c r="J172" s="311" t="s">
        <v>237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3"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3" customFormat="1" customHeight="1" ht="17.25">
      <c r="A176" s="1881"/>
      <c r="C176" s="1886"/>
      <c r="D176" s="1871"/>
      <c r="E176" s="1888"/>
      <c r="F176" s="1825"/>
      <c r="G176" s="1889"/>
      <c r="H176" s="2354"/>
      <c r="I176" s="2354"/>
      <c r="J176" s="2390"/>
      <c r="K176" s="2045"/>
      <c r="L176" s="2354"/>
      <c r="M176" s="2354"/>
      <c r="N176" s="2388"/>
      <c r="O176" s="1986"/>
      <c r="P176" s="310"/>
      <c r="Q176" s="311"/>
      <c r="R176" s="311" t="s">
        <v>235</v>
      </c>
      <c r="S176" s="1887"/>
      <c r="T176" s="1887"/>
      <c r="U176" s="1887"/>
      <c r="V176" s="1887"/>
      <c r="W176" s="1463"/>
      <c r="Y176" s="1288"/>
      <c r="Z176" s="1288"/>
      <c r="AA176" s="1288"/>
      <c r="AB176" s="1288"/>
      <c r="AC176" s="1288"/>
      <c r="AD176" s="1288"/>
      <c r="AE176" s="1288"/>
      <c r="AF176" s="1288"/>
      <c r="AG176" s="1288"/>
      <c r="AH176" s="1288"/>
      <c r="AI176" s="1288"/>
      <c r="AJ176" s="1288"/>
      <c r="AK176" s="1288"/>
    </row>
    <row s="4553" customFormat="1" customHeight="1" ht="17.25">
      <c r="A177" s="1881"/>
      <c r="C177" s="1886"/>
      <c r="D177" s="1871"/>
      <c r="E177" s="1888"/>
      <c r="F177" s="1825"/>
      <c r="G177" s="1889"/>
      <c r="H177" s="2354"/>
      <c r="I177" s="2354"/>
      <c r="J177" s="2390"/>
      <c r="K177" s="1986"/>
      <c r="L177" s="310"/>
      <c r="M177" s="311"/>
      <c r="N177" s="311" t="s">
        <v>236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3"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3" customFormat="1" customHeight="1" ht="17.25">
      <c r="A181" s="1881"/>
      <c r="C181" s="1886"/>
      <c r="D181" s="1871"/>
      <c r="E181" s="1888"/>
      <c r="F181" s="1825"/>
      <c r="G181" s="1889"/>
      <c r="H181" s="1871"/>
      <c r="I181" s="1871"/>
      <c r="J181" s="1893"/>
      <c r="K181" s="1889"/>
      <c r="L181" s="2354"/>
      <c r="M181" s="2354"/>
      <c r="N181" s="2388"/>
      <c r="O181" s="1986"/>
      <c r="P181" s="310"/>
      <c r="Q181" s="311"/>
      <c r="R181" s="311" t="s">
        <v>235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3"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59" customFormat="1" customHeight="1" ht="17.25">
      <c r="A192" s="1856" t="s">
        <v>1160</v>
      </c>
    </row>
    <row customHeight="1" ht="17.25">
      <c r="G193" s="1880"/>
      <c r="H193" s="1880"/>
      <c r="I193" s="1880"/>
      <c r="M193" s="1876"/>
    </row>
    <row s="2667"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237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555EB6-4663-AAF7-5D14-8880A9A8503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1" width="32.57421875" customWidth="1"/>
    <col min="2" max="2" style="4742" width="11.00390625" customWidth="1"/>
    <col min="3" max="3" style="4742" width="9.140625"/>
    <col min="4" max="4" style="4742" width="26.57421875" customWidth="1"/>
    <col min="5" max="5" style="4656" width="27.7109375" customWidth="1"/>
    <col min="6" max="6" style="4656" width="23.57421875" customWidth="1"/>
    <col min="7" max="7" style="4656" width="31.421875" customWidth="1"/>
    <col min="8" max="8" style="4656" width="40.8515625" customWidth="1"/>
    <col min="9" max="9" style="4656" width="14.57421875" customWidth="1"/>
    <col min="10" max="10" style="4656" width="26.8515625" customWidth="1"/>
    <col min="11" max="11" style="4656" width="50.00390625" customWidth="1"/>
    <col min="12" max="12" style="4656" width="52.421875" customWidth="1"/>
    <col min="13" max="13" style="4656" width="10.7109375" customWidth="1"/>
    <col min="14" max="14" style="4656" width="55.140625" customWidth="1"/>
    <col min="15" max="15" style="4656" width="31.8515625" customWidth="1"/>
    <col min="16" max="16" style="4656" width="23.8515625" customWidth="1"/>
    <col min="17" max="17" style="4656" width="46.57421875" customWidth="1"/>
    <col min="18" max="18" style="4656" width="24.00390625" customWidth="1"/>
    <col min="19" max="19" style="4656" width="20.57421875" customWidth="1"/>
    <col min="20" max="20" style="4656" width="22.00390625" customWidth="1"/>
    <col min="21" max="22" style="4656" width="26.421875" customWidth="1"/>
    <col min="23" max="23" style="4656" width="8.28125" hidden="1" customWidth="1"/>
    <col min="24" max="24" style="4656" width="59.7109375" customWidth="1"/>
    <col min="25" max="25" style="4656" width="49.140625" customWidth="1"/>
    <col min="26" max="26" style="4656" width="11.140625" customWidth="1"/>
    <col min="27" max="30" style="4656" width="29.00390625" customWidth="1"/>
    <col min="31" max="31" style="4656" width="9.140625"/>
    <col min="32" max="32" style="4656" width="34.7109375" customWidth="1"/>
    <col min="33" max="33" style="4656" width="9.140625"/>
    <col min="34" max="35" style="4656" width="34.421875" customWidth="1"/>
    <col min="36" max="36" style="4656" width="9.140625"/>
    <col min="37" max="37" style="4656" width="24.57421875" customWidth="1"/>
    <col min="38" max="38" style="4656" width="9.140625"/>
    <col min="39" max="39" style="4656" width="26.140625" customWidth="1"/>
    <col min="40" max="40" style="4656" width="1.7109375" customWidth="1"/>
    <col min="41" max="41" style="4656" width="9.140625"/>
    <col min="42" max="43" style="4656" width="47.8515625" customWidth="1"/>
    <col min="44" max="44" style="4656" width="1.7109375" customWidth="1"/>
    <col min="45" max="45" style="4656" width="21.421875" customWidth="1"/>
    <col min="46" max="46" style="4656" width="1.7109375" customWidth="1"/>
    <col min="47" max="47" style="4656" width="31.28125" customWidth="1"/>
    <col min="48" max="48" style="4656" width="1.7109375" customWidth="1"/>
    <col min="49" max="50" style="4743" width="9.140625"/>
    <col min="51" max="51" style="4656" width="3.7109375" customWidth="1"/>
    <col min="52" max="52" style="4656" width="55.00390625" customWidth="1"/>
    <col min="53" max="53" style="4656" width="9.140625"/>
    <col min="54" max="54" style="4656" width="35.140625" customWidth="1"/>
    <col min="55" max="55" style="4656" width="9.140625"/>
    <col min="56" max="56" style="4656" width="1.7109375" customWidth="1"/>
    <col min="57" max="57" style="4744" width="12.57421875" customWidth="1"/>
    <col min="58" max="58" style="4744" width="14.28125" customWidth="1"/>
    <col min="59" max="59" style="4656" width="30.7109375" customWidth="1"/>
    <col min="60" max="60" style="4651" width="40.7109375" customWidth="1"/>
    <col min="61" max="61" style="4651" width="15.00390625" customWidth="1"/>
    <col min="62" max="62" style="4651" width="40.7109375" customWidth="1"/>
    <col min="63" max="63" style="4651" width="2.7109375" customWidth="1"/>
    <col min="64" max="64" style="4651" width="44.7109375" customWidth="1"/>
    <col min="65" max="65" style="4651" width="2.7109375" customWidth="1"/>
    <col min="66" max="66" style="4651" width="40.7109375" customWidth="1"/>
    <col min="67" max="68" style="4656" width="9.140625"/>
    <col min="69" max="69" style="4656" width="18.140625" customWidth="1"/>
    <col min="70" max="70" style="4656" width="57.8515625" customWidth="1"/>
    <col min="71" max="71" style="4711" width="1.7109375" customWidth="1"/>
    <col min="72" max="72" style="4656" width="22.57421875" customWidth="1"/>
    <col min="73" max="73" style="4656" width="57.8515625" customWidth="1"/>
    <col min="74" max="74" style="4656" width="1.7109375" customWidth="1"/>
    <col min="75" max="75" style="4656" width="22.57421875" customWidth="1"/>
    <col min="76" max="76" style="4656" width="57.8515625" customWidth="1"/>
    <col min="77" max="77" style="4656" width="1.7109375" customWidth="1"/>
    <col min="78" max="78" style="4656" width="22.57421875" customWidth="1"/>
    <col min="79" max="79" style="4656" width="57.8515625" customWidth="1"/>
    <col min="80" max="81" style="4656" width="9.140625"/>
    <col min="82" max="82" style="4656" width="49.57421875" customWidth="1"/>
  </cols>
  <sheetData>
    <row s="4646"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705</v>
      </c>
      <c r="BI1" s="1077"/>
      <c r="BJ1" s="1078" t="s">
        <v>1204</v>
      </c>
      <c r="BK1" s="1077"/>
      <c r="BL1" s="1079" t="s">
        <v>803</v>
      </c>
      <c r="BM1" s="1077"/>
      <c r="BN1" s="1080" t="s">
        <v>1205</v>
      </c>
      <c r="BS1" s="1457"/>
    </row>
    <row customHeight="1" ht="11.25">
      <c r="A2" s="1081" t="s">
        <v>1206</v>
      </c>
      <c r="B2" s="1082">
        <v>2000</v>
      </c>
      <c r="C2" s="1082">
        <v>2022</v>
      </c>
      <c r="D2" s="1082" t="s">
        <v>60</v>
      </c>
      <c r="E2" s="1083" t="s">
        <v>1207</v>
      </c>
      <c r="F2" s="1083" t="s">
        <v>1208</v>
      </c>
      <c r="G2" s="1083" t="s">
        <v>1209</v>
      </c>
      <c r="H2" s="1084" t="s">
        <v>53</v>
      </c>
      <c r="I2" s="1083" t="s">
        <v>107</v>
      </c>
      <c r="J2" s="1083" t="s">
        <v>1210</v>
      </c>
      <c r="K2" s="1085" t="s">
        <v>1211</v>
      </c>
      <c r="L2" s="1086"/>
      <c r="M2" s="1085">
        <v>1</v>
      </c>
      <c r="N2" s="1170" t="s">
        <v>1212</v>
      </c>
      <c r="O2" s="1084" t="s">
        <v>1213</v>
      </c>
      <c r="P2" s="1087" t="s">
        <v>33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55</v>
      </c>
      <c r="E3" s="1083" t="s">
        <v>1234</v>
      </c>
      <c r="F3" s="1083" t="s">
        <v>1235</v>
      </c>
      <c r="G3" s="1083" t="s">
        <v>1236</v>
      </c>
      <c r="H3" s="1084" t="s">
        <v>1237</v>
      </c>
      <c r="I3" s="1083" t="s">
        <v>108</v>
      </c>
      <c r="J3" s="1083" t="s">
        <v>539</v>
      </c>
      <c r="K3" s="1085" t="s">
        <v>1238</v>
      </c>
      <c r="L3" s="1086">
        <f>_xlfn.IFERROR(MATCH(K3,OFFER_METHOD,0),0)</f>
        <v>0</v>
      </c>
      <c r="M3" s="1085">
        <v>2</v>
      </c>
      <c r="N3" s="1170" t="s">
        <v>1239</v>
      </c>
      <c r="O3" s="1084" t="s">
        <v>1240</v>
      </c>
      <c r="P3" s="1087" t="s">
        <v>1241</v>
      </c>
      <c r="Q3" s="1088" t="s">
        <v>1242</v>
      </c>
      <c r="R3" s="129" t="s">
        <v>1243</v>
      </c>
      <c r="S3" s="129" t="s">
        <v>1244</v>
      </c>
      <c r="T3" s="1089" t="s">
        <v>1245</v>
      </c>
      <c r="U3" s="1086" t="s">
        <v>1246</v>
      </c>
      <c r="V3" s="1090">
        <v>2</v>
      </c>
      <c r="W3" s="1091"/>
      <c r="X3" s="1091" t="s">
        <v>1247</v>
      </c>
      <c r="Y3" s="1082" t="s">
        <v>1220</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1258</v>
      </c>
      <c r="BB3" s="1128" t="s">
        <v>1259</v>
      </c>
      <c r="BC3" s="1128" t="s">
        <v>1231</v>
      </c>
      <c r="BE3" s="1128">
        <v>2001</v>
      </c>
      <c r="BF3" s="1128" t="s">
        <v>1260</v>
      </c>
      <c r="BH3" s="1074" t="s">
        <v>1261</v>
      </c>
      <c r="BJ3" s="1074" t="s">
        <v>1262</v>
      </c>
      <c r="BL3" s="1074" t="s">
        <v>1263</v>
      </c>
      <c r="BN3" s="1074" t="s">
        <v>1264</v>
      </c>
      <c r="BR3" s="1074" t="s">
        <v>1265</v>
      </c>
      <c r="BS3" s="1458"/>
      <c r="BT3" s="1077"/>
      <c r="BU3" s="1074" t="s">
        <v>1266</v>
      </c>
      <c r="BV3" s="1077"/>
      <c r="BW3" s="1730"/>
      <c r="BX3" s="1732" t="s">
        <v>1267</v>
      </c>
      <c r="CA3" s="1074" t="s">
        <v>1268</v>
      </c>
    </row>
    <row customHeight="1" ht="11.25">
      <c r="A4" s="1081" t="s">
        <v>1269</v>
      </c>
      <c r="B4" s="1082">
        <v>2002</v>
      </c>
      <c r="C4" s="1082">
        <v>2024</v>
      </c>
      <c r="E4" s="1083" t="s">
        <v>1270</v>
      </c>
      <c r="F4" s="1083" t="s">
        <v>1271</v>
      </c>
      <c r="H4" s="1084" t="s">
        <v>1272</v>
      </c>
      <c r="I4" s="1083" t="s">
        <v>88</v>
      </c>
      <c r="J4" s="1083" t="s">
        <v>1273</v>
      </c>
      <c r="K4" s="1085" t="s">
        <v>1274</v>
      </c>
      <c r="L4" s="1086">
        <f>_xlfn.IFERROR(MATCH(K4,OFFER_METHOD,0),0)</f>
        <v>0</v>
      </c>
      <c r="M4" s="1085">
        <v>3</v>
      </c>
      <c r="N4" s="1170" t="s">
        <v>1275</v>
      </c>
      <c r="O4" s="1083" t="s">
        <v>1276</v>
      </c>
      <c r="Q4" s="1088" t="s">
        <v>1277</v>
      </c>
      <c r="R4" s="129" t="s">
        <v>1278</v>
      </c>
      <c r="S4" s="129" t="s">
        <v>1279</v>
      </c>
      <c r="T4" s="1089" t="s">
        <v>1280</v>
      </c>
      <c r="U4" s="1086" t="s">
        <v>1281</v>
      </c>
      <c r="V4" s="1090">
        <v>3</v>
      </c>
      <c r="W4" s="1091"/>
      <c r="X4" s="1091" t="s">
        <v>1282</v>
      </c>
      <c r="Y4" s="1082" t="s">
        <v>1220</v>
      </c>
      <c r="Z4" s="1098"/>
      <c r="AC4" s="1082" t="s">
        <v>1283</v>
      </c>
      <c r="AD4" s="1093" t="s">
        <v>1283</v>
      </c>
      <c r="AF4" s="1084" t="s">
        <v>1281</v>
      </c>
      <c r="AH4" s="1084" t="s">
        <v>1284</v>
      </c>
      <c r="AK4" s="1083" t="s">
        <v>1285</v>
      </c>
      <c r="AM4" s="1083" t="s">
        <v>1286</v>
      </c>
      <c r="AP4" s="1094" t="s">
        <v>1247</v>
      </c>
      <c r="AQ4" s="1095" t="s">
        <v>1247</v>
      </c>
      <c r="AS4" s="1082" t="s">
        <v>1287</v>
      </c>
      <c r="AU4" s="1128" t="s">
        <v>1288</v>
      </c>
      <c r="AW4" s="1128" t="s">
        <v>1289</v>
      </c>
      <c r="AX4" s="1128" t="s">
        <v>1289</v>
      </c>
      <c r="AZ4" s="1128" t="s">
        <v>1290</v>
      </c>
      <c r="BB4" s="1128" t="s">
        <v>1291</v>
      </c>
      <c r="BC4" s="1128" t="s">
        <v>1292</v>
      </c>
      <c r="BE4" s="1128">
        <v>2002</v>
      </c>
      <c r="BF4" s="1128" t="s">
        <v>1293</v>
      </c>
      <c r="BH4" s="1075" t="s">
        <v>1294</v>
      </c>
      <c r="BJ4" s="1075" t="s">
        <v>1294</v>
      </c>
      <c r="BL4" s="1075" t="s">
        <v>1294</v>
      </c>
      <c r="BN4" s="1075" t="s">
        <v>1294</v>
      </c>
      <c r="BQ4" s="1462" t="s">
        <v>1295</v>
      </c>
      <c r="BR4" s="1167" t="s">
        <v>1296</v>
      </c>
      <c r="BS4" s="260"/>
      <c r="BT4" s="1462" t="s">
        <v>1297</v>
      </c>
      <c r="BU4" s="1167" t="s">
        <v>1298</v>
      </c>
      <c r="BV4" s="1077"/>
      <c r="BW4" s="1737" t="s">
        <v>1299</v>
      </c>
      <c r="BX4" s="1731" t="s">
        <v>1300</v>
      </c>
      <c r="BZ4" s="1462" t="s">
        <v>1301</v>
      </c>
      <c r="CA4" s="1167" t="s">
        <v>1302</v>
      </c>
    </row>
    <row customHeight="1" ht="11.25">
      <c r="A5" s="1081" t="s">
        <v>1303</v>
      </c>
      <c r="B5" s="1082">
        <v>2003</v>
      </c>
      <c r="C5" s="1082">
        <v>2025</v>
      </c>
      <c r="E5" s="1083" t="s">
        <v>1304</v>
      </c>
      <c r="F5" s="1083" t="s">
        <v>1305</v>
      </c>
      <c r="H5" s="1084" t="s">
        <v>1306</v>
      </c>
      <c r="I5" s="1083" t="s">
        <v>89</v>
      </c>
      <c r="K5" s="1085" t="s">
        <v>1307</v>
      </c>
      <c r="L5" s="1086">
        <f>_xlfn.IFERROR(MATCH(K5,OFFER_METHOD,0),0)</f>
        <v>0</v>
      </c>
      <c r="M5" s="1085">
        <v>4</v>
      </c>
      <c r="N5" s="1099" t="s">
        <v>1308</v>
      </c>
      <c r="O5" s="1083" t="s">
        <v>1309</v>
      </c>
      <c r="Q5" s="1088" t="s">
        <v>1310</v>
      </c>
      <c r="R5" s="129" t="s">
        <v>1311</v>
      </c>
      <c r="T5" s="1084" t="s">
        <v>1312</v>
      </c>
      <c r="U5" s="1086" t="s">
        <v>1313</v>
      </c>
      <c r="V5" s="1090">
        <v>4</v>
      </c>
      <c r="W5" s="1091"/>
      <c r="X5" s="1091" t="s">
        <v>164</v>
      </c>
      <c r="Y5" s="1082" t="s">
        <v>1314</v>
      </c>
      <c r="Z5" s="1098">
        <v>1</v>
      </c>
      <c r="AF5" s="1084" t="s">
        <v>1315</v>
      </c>
      <c r="AH5" s="1083" t="s">
        <v>1316</v>
      </c>
      <c r="AK5" s="1083" t="s">
        <v>1317</v>
      </c>
      <c r="AM5" s="1083" t="s">
        <v>1318</v>
      </c>
      <c r="AP5" s="1094" t="s">
        <v>164</v>
      </c>
      <c r="AQ5" s="1095" t="s">
        <v>164</v>
      </c>
      <c r="AU5" s="1128" t="s">
        <v>503</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213</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109</v>
      </c>
      <c r="J6" s="1074" t="s">
        <v>1331</v>
      </c>
      <c r="L6" s="1086">
        <f>SUM(kind_of_control_method_filter)</f>
        <v>0</v>
      </c>
      <c r="N6" s="1099" t="s">
        <v>1332</v>
      </c>
      <c r="O6" s="1083" t="s">
        <v>1333</v>
      </c>
      <c r="R6" s="129" t="s">
        <v>1214</v>
      </c>
      <c r="T6" s="1084" t="s">
        <v>1334</v>
      </c>
      <c r="U6" s="1086" t="s">
        <v>1315</v>
      </c>
      <c r="V6" s="1090">
        <v>5</v>
      </c>
      <c r="W6" s="1091"/>
      <c r="X6" s="1082" t="s">
        <v>170</v>
      </c>
      <c r="Y6" s="1082" t="s">
        <v>1335</v>
      </c>
      <c r="Z6" s="1098"/>
      <c r="AA6" s="1101"/>
      <c r="AH6" s="1083" t="s">
        <v>1336</v>
      </c>
      <c r="AK6" s="1083" t="s">
        <v>1337</v>
      </c>
      <c r="AM6" s="1083" t="s">
        <v>1338</v>
      </c>
      <c r="AP6" s="1094" t="s">
        <v>170</v>
      </c>
      <c r="AQ6" s="1095" t="s">
        <v>170</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1254</v>
      </c>
      <c r="BS6" s="1460"/>
      <c r="BT6" s="1311">
        <v>64236872</v>
      </c>
      <c r="BU6" s="1075" t="s">
        <v>218</v>
      </c>
      <c r="BV6" s="1077"/>
      <c r="BW6" s="1735">
        <v>4213768</v>
      </c>
      <c r="BX6" s="1733" t="s">
        <v>243</v>
      </c>
      <c r="BZ6" s="1311">
        <v>64237510</v>
      </c>
      <c r="CA6" s="1075" t="s">
        <v>1346</v>
      </c>
    </row>
    <row customHeight="1" ht="11.25">
      <c r="A7" s="1081" t="s">
        <v>1347</v>
      </c>
      <c r="B7" s="1082">
        <v>2005</v>
      </c>
      <c r="E7" s="1083" t="s">
        <v>1348</v>
      </c>
      <c r="F7" s="1100"/>
      <c r="H7" s="1084" t="s">
        <v>1349</v>
      </c>
      <c r="I7" s="1083" t="s">
        <v>90</v>
      </c>
      <c r="J7" s="1083" t="s">
        <v>1350</v>
      </c>
      <c r="N7" s="1103" t="s">
        <v>1351</v>
      </c>
      <c r="O7" s="1083" t="s">
        <v>1352</v>
      </c>
      <c r="U7" s="1086" t="s">
        <v>55</v>
      </c>
      <c r="V7" s="370" t="s">
        <v>90</v>
      </c>
      <c r="W7" s="1091"/>
      <c r="X7" s="1082" t="s">
        <v>176</v>
      </c>
      <c r="Y7" s="1082" t="s">
        <v>1314</v>
      </c>
      <c r="Z7" s="1098"/>
      <c r="AA7" s="1101"/>
      <c r="AH7" s="1083" t="s">
        <v>1353</v>
      </c>
      <c r="AK7" s="1083" t="s">
        <v>1354</v>
      </c>
      <c r="AM7" s="1083" t="s">
        <v>1355</v>
      </c>
      <c r="AP7" s="1094" t="s">
        <v>176</v>
      </c>
      <c r="AQ7" s="1095" t="s">
        <v>176</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1247</v>
      </c>
      <c r="BS7" s="1459"/>
      <c r="BT7" s="1311">
        <v>64236873</v>
      </c>
      <c r="BU7" s="1075" t="s">
        <v>223</v>
      </c>
      <c r="BV7" s="1077"/>
      <c r="BW7" s="1735">
        <v>4213769</v>
      </c>
      <c r="BX7" s="1733" t="s">
        <v>1363</v>
      </c>
      <c r="BZ7" s="1311">
        <v>64237511</v>
      </c>
      <c r="CA7" s="1075" t="s">
        <v>258</v>
      </c>
    </row>
    <row customHeight="1" ht="11.25">
      <c r="A8" s="1081" t="s">
        <v>1364</v>
      </c>
      <c r="B8" s="1082">
        <v>2006</v>
      </c>
      <c r="E8" s="1083" t="s">
        <v>1365</v>
      </c>
      <c r="F8" s="1100"/>
      <c r="I8" s="1083" t="s">
        <v>91</v>
      </c>
      <c r="J8" s="1083" t="s">
        <v>1366</v>
      </c>
      <c r="N8" s="1171" t="s">
        <v>1367</v>
      </c>
      <c r="O8" s="1083" t="s">
        <v>1368</v>
      </c>
      <c r="V8" s="370" t="s">
        <v>91</v>
      </c>
      <c r="W8" s="1091"/>
      <c r="X8" s="1082" t="s">
        <v>182</v>
      </c>
      <c r="Y8" s="1082" t="s">
        <v>1314</v>
      </c>
      <c r="Z8" s="1098"/>
      <c r="AA8" s="1101"/>
      <c r="AK8" s="1083" t="s">
        <v>1369</v>
      </c>
      <c r="AP8" s="1094" t="s">
        <v>182</v>
      </c>
      <c r="AQ8" s="1095" t="s">
        <v>182</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164</v>
      </c>
      <c r="BS8" s="1459"/>
      <c r="BT8" s="1311">
        <v>64236874</v>
      </c>
      <c r="BU8" s="1325" t="s">
        <v>1378</v>
      </c>
      <c r="BV8" s="1077"/>
      <c r="BW8" s="1735">
        <v>4213770</v>
      </c>
      <c r="BX8" s="1736" t="s">
        <v>1379</v>
      </c>
      <c r="BZ8" s="1311">
        <v>64237512</v>
      </c>
      <c r="CA8" s="1075" t="s">
        <v>253</v>
      </c>
    </row>
    <row customHeight="1" ht="11.25">
      <c r="A9" s="1081" t="s">
        <v>1380</v>
      </c>
      <c r="B9" s="1082">
        <v>2007</v>
      </c>
      <c r="E9" s="1083" t="s">
        <v>1381</v>
      </c>
      <c r="F9" s="1100"/>
      <c r="G9" s="1074" t="s">
        <v>1382</v>
      </c>
      <c r="H9" s="1074" t="s">
        <v>1383</v>
      </c>
      <c r="I9" s="1083" t="s">
        <v>110</v>
      </c>
      <c r="O9" s="1083" t="s">
        <v>1384</v>
      </c>
      <c r="V9" s="370" t="s">
        <v>110</v>
      </c>
      <c r="W9" s="1091"/>
      <c r="X9" s="1082" t="s">
        <v>188</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170</v>
      </c>
      <c r="BS9" s="1459"/>
      <c r="BT9" s="1311">
        <v>64236875</v>
      </c>
      <c r="BU9" s="1075" t="s">
        <v>228</v>
      </c>
      <c r="BV9" s="1077"/>
      <c r="BW9" s="1730"/>
      <c r="BX9" s="1730"/>
    </row>
    <row customHeight="1" ht="11.25">
      <c r="A10" s="1081" t="s">
        <v>1394</v>
      </c>
      <c r="B10" s="1082">
        <v>2008</v>
      </c>
      <c r="E10" s="1083" t="s">
        <v>1395</v>
      </c>
      <c r="F10" s="1100"/>
      <c r="G10" s="1083" t="s">
        <v>1396</v>
      </c>
      <c r="H10" s="1083" t="s">
        <v>1397</v>
      </c>
      <c r="I10" s="1083" t="s">
        <v>146</v>
      </c>
      <c r="J10" s="1074" t="s">
        <v>1398</v>
      </c>
      <c r="K10" s="1074" t="s">
        <v>1399</v>
      </c>
      <c r="O10" s="1083" t="s">
        <v>1400</v>
      </c>
      <c r="V10" s="371" t="s">
        <v>146</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176</v>
      </c>
      <c r="BS10" s="1459"/>
      <c r="BT10" s="1311">
        <v>64236876</v>
      </c>
      <c r="BU10" s="1075" t="s">
        <v>208</v>
      </c>
      <c r="BV10" s="1077"/>
      <c r="BW10" s="1730"/>
      <c r="BX10" s="1730"/>
    </row>
    <row customHeight="1" ht="11.25">
      <c r="A11" s="1081" t="s">
        <v>1410</v>
      </c>
      <c r="B11" s="1082">
        <v>2009</v>
      </c>
      <c r="E11" s="1083" t="s">
        <v>1411</v>
      </c>
      <c r="F11" s="1100"/>
      <c r="G11" s="1083" t="s">
        <v>1412</v>
      </c>
      <c r="H11" s="1083" t="s">
        <v>1413</v>
      </c>
      <c r="I11" s="1083" t="s">
        <v>147</v>
      </c>
      <c r="J11" s="1084" t="s">
        <v>1414</v>
      </c>
      <c r="K11" s="1106" t="s">
        <v>1415</v>
      </c>
      <c r="O11" s="1084" t="s">
        <v>1416</v>
      </c>
      <c r="V11" s="370" t="s">
        <v>147</v>
      </c>
      <c r="W11" s="261"/>
      <c r="X11" s="1091" t="s">
        <v>1386</v>
      </c>
      <c r="Y11" s="1082" t="s">
        <v>1417</v>
      </c>
      <c r="Z11" s="1098"/>
      <c r="AP11" s="1094" t="s">
        <v>188</v>
      </c>
      <c r="AQ11" s="1096" t="s">
        <v>188</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182</v>
      </c>
      <c r="BS11" s="1459"/>
      <c r="BW11" s="1730"/>
      <c r="BX11" s="1730"/>
    </row>
    <row customHeight="1" ht="11.25">
      <c r="A12" s="1081" t="s">
        <v>1424</v>
      </c>
      <c r="B12" s="1082">
        <v>2010</v>
      </c>
      <c r="E12" s="1083" t="s">
        <v>1425</v>
      </c>
      <c r="F12" s="1100"/>
      <c r="G12" s="1083" t="s">
        <v>1413</v>
      </c>
      <c r="I12" s="1083" t="s">
        <v>148</v>
      </c>
      <c r="J12" s="1084" t="s">
        <v>1426</v>
      </c>
      <c r="K12" s="1106" t="s">
        <v>1427</v>
      </c>
      <c r="O12" s="1084" t="s">
        <v>1214</v>
      </c>
      <c r="V12" s="370" t="s">
        <v>148</v>
      </c>
      <c r="W12" s="1096"/>
      <c r="X12" s="1091" t="s">
        <v>1428</v>
      </c>
      <c r="Y12" s="1082" t="s">
        <v>1220</v>
      </c>
      <c r="AP12" s="1094"/>
      <c r="AW12" s="1128" t="s">
        <v>147</v>
      </c>
      <c r="AX12" s="1128" t="s">
        <v>147</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149</v>
      </c>
      <c r="K13" s="1106" t="s">
        <v>1385</v>
      </c>
      <c r="V13" s="370" t="s">
        <v>149</v>
      </c>
      <c r="W13" s="1096"/>
      <c r="X13" s="1096"/>
      <c r="Y13" s="1096"/>
      <c r="AW13" s="1128" t="s">
        <v>148</v>
      </c>
      <c r="AX13" s="1128" t="s">
        <v>148</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150</v>
      </c>
      <c r="J14" s="1074" t="s">
        <v>1443</v>
      </c>
      <c r="N14" s="1074" t="s">
        <v>1444</v>
      </c>
      <c r="V14" s="1090">
        <v>13</v>
      </c>
      <c r="W14" s="1091"/>
      <c r="X14" s="1091" t="s">
        <v>1254</v>
      </c>
      <c r="Y14" s="1082" t="s">
        <v>1220</v>
      </c>
      <c r="AW14" s="1128" t="s">
        <v>149</v>
      </c>
      <c r="AX14" s="1128" t="s">
        <v>149</v>
      </c>
      <c r="AZ14" s="1074" t="s">
        <v>1445</v>
      </c>
      <c r="BB14" s="1128" t="s">
        <v>1446</v>
      </c>
      <c r="BC14" s="1128" t="s">
        <v>1438</v>
      </c>
      <c r="BE14" s="1128">
        <v>2012</v>
      </c>
      <c r="BH14" s="1075" t="s">
        <v>1362</v>
      </c>
      <c r="BJ14" s="1229" t="s">
        <v>1447</v>
      </c>
      <c r="BL14" s="1229" t="s">
        <v>1447</v>
      </c>
      <c r="BN14" s="1075" t="s">
        <v>1448</v>
      </c>
      <c r="BQ14" s="1311">
        <v>4213782</v>
      </c>
      <c r="BR14" s="1075" t="s">
        <v>188</v>
      </c>
      <c r="BS14" s="1459"/>
      <c r="BT14" s="1077"/>
      <c r="BU14" s="1077"/>
      <c r="BV14" s="1077"/>
      <c r="BW14" s="1734"/>
      <c r="BX14" s="1730"/>
    </row>
    <row customHeight="1" ht="19.5">
      <c r="A15" s="1081" t="s">
        <v>1449</v>
      </c>
      <c r="B15" s="1082">
        <v>2013</v>
      </c>
      <c r="E15" s="1738" t="s">
        <v>1450</v>
      </c>
      <c r="G15" s="1074" t="s">
        <v>1451</v>
      </c>
      <c r="H15" s="1074" t="s">
        <v>1452</v>
      </c>
      <c r="I15" s="1085" t="s">
        <v>151</v>
      </c>
      <c r="J15" s="1096" t="s">
        <v>566</v>
      </c>
      <c r="N15" s="1166" t="s">
        <v>1453</v>
      </c>
      <c r="X15" s="1094"/>
      <c r="AW15" s="1128" t="s">
        <v>150</v>
      </c>
      <c r="AX15" s="1128" t="s">
        <v>150</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539</v>
      </c>
      <c r="N16" s="1166" t="s">
        <v>1462</v>
      </c>
      <c r="AW16" s="1128" t="s">
        <v>151</v>
      </c>
      <c r="AX16" s="1128" t="s">
        <v>151</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1265</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1295</v>
      </c>
      <c r="BR18" s="1167" t="s">
        <v>1296</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282</v>
      </c>
    </row>
    <row customHeight="1" ht="21">
      <c r="A23" s="1081" t="s">
        <v>1528</v>
      </c>
      <c r="B23" s="1082">
        <v>2021</v>
      </c>
      <c r="AW23" s="1128" t="s">
        <v>1529</v>
      </c>
      <c r="AX23" s="1128" t="s">
        <v>1529</v>
      </c>
      <c r="AZ23" s="1128" t="s">
        <v>1530</v>
      </c>
      <c r="BB23" s="1128" t="s">
        <v>1531</v>
      </c>
      <c r="BC23" s="1128" t="s">
        <v>1231</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14</v>
      </c>
      <c r="B24" s="1082">
        <v>2022</v>
      </c>
      <c r="AW24" s="1128" t="s">
        <v>1535</v>
      </c>
      <c r="AX24" s="1128" t="s">
        <v>1535</v>
      </c>
      <c r="AZ24" s="1128" t="s">
        <v>1536</v>
      </c>
      <c r="BB24" s="1128" t="s">
        <v>1537</v>
      </c>
      <c r="BC24" s="1128" t="s">
        <v>1538</v>
      </c>
      <c r="BE24" s="1128">
        <v>2022</v>
      </c>
      <c r="BH24" s="1075" t="s">
        <v>1465</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1472</v>
      </c>
      <c r="BJ25" s="1075" t="s">
        <v>1496</v>
      </c>
      <c r="BL25" s="1075" t="s">
        <v>1496</v>
      </c>
      <c r="BQ25" s="1311">
        <v>4190070</v>
      </c>
      <c r="BR25" s="1075" t="s">
        <v>1546</v>
      </c>
      <c r="BS25" s="1459"/>
      <c r="BT25" s="1311">
        <v>4189677</v>
      </c>
      <c r="BU25" s="1075" t="s">
        <v>1547</v>
      </c>
      <c r="BV25" s="1077"/>
      <c r="BW25" s="1077"/>
    </row>
    <row customHeight="1" ht="11.25">
      <c r="A26" s="1081" t="s">
        <v>1548</v>
      </c>
      <c r="B26" s="1082">
        <v>2024</v>
      </c>
      <c r="J26" s="1771" t="s">
        <v>1549</v>
      </c>
      <c r="AX26" s="1128" t="s">
        <v>97</v>
      </c>
      <c r="AZ26" s="1128" t="s">
        <v>1416</v>
      </c>
      <c r="BB26" s="1128" t="s">
        <v>1550</v>
      </c>
      <c r="BC26" s="1128" t="s">
        <v>1538</v>
      </c>
      <c r="BE26" s="1128">
        <v>2024</v>
      </c>
      <c r="BH26" s="1075" t="s">
        <v>1482</v>
      </c>
      <c r="BJ26" s="1075" t="s">
        <v>1434</v>
      </c>
      <c r="BL26" s="1075" t="s">
        <v>1434</v>
      </c>
      <c r="BQ26" s="1311">
        <v>4190071</v>
      </c>
      <c r="BR26" s="1075" t="s">
        <v>1551</v>
      </c>
      <c r="BS26" s="1459"/>
      <c r="BV26" s="1077"/>
      <c r="BW26" s="1077"/>
    </row>
    <row customHeight="1" ht="11.25">
      <c r="A27" s="1081" t="s">
        <v>1552</v>
      </c>
      <c r="B27" s="1082">
        <v>2025</v>
      </c>
      <c r="J27" s="162" t="s">
        <v>1025</v>
      </c>
      <c r="AX27" s="1128" t="s">
        <v>1553</v>
      </c>
      <c r="BB27" s="1128" t="s">
        <v>1554</v>
      </c>
      <c r="BC27" s="1128" t="s">
        <v>1538</v>
      </c>
      <c r="BE27" s="1128">
        <v>2025</v>
      </c>
      <c r="BH27" s="1077" t="s">
        <v>24</v>
      </c>
      <c r="BJ27" s="1075" t="s">
        <v>1441</v>
      </c>
      <c r="BL27" s="1075" t="s">
        <v>1441</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1448</v>
      </c>
      <c r="BL28" s="1075" t="s">
        <v>1448</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45537.36806712963</v>
      </c>
      <c r="F29" s="1112" t="str">
        <f>IF(TEMPLATE_GROUP="","",INDEX(EndDateList,MATCH(TEMPLATE_GROUP,CodeTemplateList,0),1))</f>
        <v>45657.36814814815</v>
      </c>
      <c r="H29" s="1113" t="s">
        <v>1565</v>
      </c>
      <c r="AX29" s="1128" t="s">
        <v>1566</v>
      </c>
      <c r="AZ29" s="1128" t="s">
        <v>1215</v>
      </c>
      <c r="BB29" s="1128" t="s">
        <v>1416</v>
      </c>
      <c r="BC29" s="1098"/>
      <c r="BE29" s="1128">
        <v>2027</v>
      </c>
      <c r="BJ29" s="1075" t="s">
        <v>1456</v>
      </c>
      <c r="BL29" s="1075" t="s">
        <v>1456</v>
      </c>
    </row>
    <row customHeight="1" ht="11.25">
      <c r="A30" s="1081" t="s">
        <v>1567</v>
      </c>
      <c r="D30" s="1114"/>
      <c r="E30" s="1115"/>
      <c r="F30" s="1115"/>
      <c r="AX30" s="1128" t="s">
        <v>1568</v>
      </c>
      <c r="AZ30" s="1128" t="s">
        <v>1243</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45537.36806712963</v>
      </c>
      <c r="F32" s="1112" t="str">
        <f>IF(TEMPLATE_GROUP="","",INDEX(EndDateList,MATCH(TEMPLATE_GROUP,CodeTemplateList,0),1))</f>
        <v>45657.36814814815</v>
      </c>
      <c r="H32" s="1117" t="s">
        <v>1576</v>
      </c>
      <c r="O32" s="1081" t="s">
        <v>1213</v>
      </c>
      <c r="AX32" s="1128" t="s">
        <v>1577</v>
      </c>
      <c r="AZ32" s="1128" t="s">
        <v>1311</v>
      </c>
      <c r="BE32" s="1128">
        <v>2030</v>
      </c>
      <c r="BJ32" s="1075" t="s">
        <v>1465</v>
      </c>
      <c r="BL32" s="1075" t="s">
        <v>1465</v>
      </c>
    </row>
    <row customHeight="1" ht="11.25">
      <c r="A33" s="1081" t="s">
        <v>1578</v>
      </c>
      <c r="O33" s="1081" t="s">
        <v>1240</v>
      </c>
      <c r="AX33" s="1128" t="s">
        <v>1579</v>
      </c>
      <c r="AZ33" s="1128" t="s">
        <v>1214</v>
      </c>
      <c r="BE33" s="1128">
        <v>2031</v>
      </c>
      <c r="BJ33" s="1075" t="s">
        <v>1472</v>
      </c>
      <c r="BL33" s="1075" t="s">
        <v>1472</v>
      </c>
    </row>
    <row customHeight="1" ht="11.25">
      <c r="A34" s="1081" t="s">
        <v>1580</v>
      </c>
      <c r="O34" s="1081" t="s">
        <v>1276</v>
      </c>
      <c r="AX34" s="1128" t="s">
        <v>1581</v>
      </c>
      <c r="BE34" s="1128">
        <v>2032</v>
      </c>
      <c r="BJ34" s="1075" t="s">
        <v>1482</v>
      </c>
      <c r="BL34" s="1075" t="s">
        <v>1482</v>
      </c>
    </row>
    <row customHeight="1" ht="11.25">
      <c r="A35" s="1081" t="s">
        <v>1582</v>
      </c>
      <c r="O35" s="1081" t="s">
        <v>1309</v>
      </c>
      <c r="AX35" s="1128" t="s">
        <v>1583</v>
      </c>
      <c r="AZ35" s="1074" t="s">
        <v>1584</v>
      </c>
      <c r="BE35" s="1128">
        <v>2033</v>
      </c>
      <c r="BL35" s="1075" t="s">
        <v>1585</v>
      </c>
    </row>
    <row customHeight="1" ht="11.25">
      <c r="A36" s="1913" t="s">
        <v>1586</v>
      </c>
      <c r="D36" s="1118" t="s">
        <v>1587</v>
      </c>
      <c r="E36" s="1119" t="s">
        <v>751</v>
      </c>
      <c r="F36" s="1120" t="str">
        <f>INDEX(E37:E41,MATCH(TEMPLATE_SPHERE,F37:F41,0))</f>
        <v>холодного водоснабжения</v>
      </c>
      <c r="G36" s="1120" t="str">
        <f>INDEX(G37:G41,MATCH(TEMPLATE_SPHERE,F37:F41,0))</f>
        <v>холодное водоснабжение</v>
      </c>
      <c r="O36" s="1081" t="s">
        <v>1333</v>
      </c>
      <c r="AX36" s="1128" t="s">
        <v>1588</v>
      </c>
      <c r="AZ36" s="1128" t="s">
        <v>1214</v>
      </c>
      <c r="BE36" s="1128">
        <v>2034</v>
      </c>
      <c r="BL36" s="1075" t="s">
        <v>1589</v>
      </c>
    </row>
    <row customHeight="1" ht="11.25">
      <c r="A37" s="1081" t="s">
        <v>1590</v>
      </c>
      <c r="E37" s="413" t="s">
        <v>1591</v>
      </c>
      <c r="F37" s="1121" t="s">
        <v>705</v>
      </c>
      <c r="G37" s="413" t="s">
        <v>1592</v>
      </c>
      <c r="O37" s="1081" t="s">
        <v>1352</v>
      </c>
      <c r="AX37" s="1128" t="s">
        <v>1593</v>
      </c>
      <c r="AZ37" s="1128" t="s">
        <v>1242</v>
      </c>
      <c r="BE37" s="1128">
        <v>2035</v>
      </c>
    </row>
    <row customHeight="1" ht="11.25">
      <c r="A38" s="1081" t="s">
        <v>1594</v>
      </c>
      <c r="E38" s="413" t="s">
        <v>1595</v>
      </c>
      <c r="F38" s="1122" t="s">
        <v>751</v>
      </c>
      <c r="G38" s="413" t="s">
        <v>1596</v>
      </c>
      <c r="O38" s="1081" t="s">
        <v>1368</v>
      </c>
      <c r="AX38" s="1128" t="s">
        <v>1597</v>
      </c>
      <c r="AZ38" s="1128" t="s">
        <v>1277</v>
      </c>
      <c r="BE38" s="1128">
        <v>2036</v>
      </c>
      <c r="BH38" s="1074" t="s">
        <v>1598</v>
      </c>
      <c r="BJ38" s="1074" t="s">
        <v>1599</v>
      </c>
      <c r="BL38" s="1074" t="s">
        <v>1600</v>
      </c>
      <c r="BN38" s="1074" t="s">
        <v>1601</v>
      </c>
    </row>
    <row customHeight="1" ht="11.25">
      <c r="A39" s="1081" t="s">
        <v>1602</v>
      </c>
      <c r="E39" s="413" t="s">
        <v>1603</v>
      </c>
      <c r="F39" s="1122" t="s">
        <v>803</v>
      </c>
      <c r="G39" s="413" t="s">
        <v>1604</v>
      </c>
      <c r="O39" s="1081" t="s">
        <v>1384</v>
      </c>
      <c r="AX39" s="1128" t="s">
        <v>1605</v>
      </c>
      <c r="AZ39" s="1128" t="s">
        <v>1310</v>
      </c>
      <c r="BE39" s="1128">
        <v>2037</v>
      </c>
      <c r="BH39" s="1075" t="s">
        <v>1606</v>
      </c>
      <c r="BJ39" s="1229" t="s">
        <v>1606</v>
      </c>
      <c r="BL39" s="1229" t="s">
        <v>1606</v>
      </c>
      <c r="BN39" s="1075" t="s">
        <v>1607</v>
      </c>
    </row>
    <row customHeight="1" ht="11.25">
      <c r="A40" s="1081" t="s">
        <v>1608</v>
      </c>
      <c r="E40" s="413" t="s">
        <v>1609</v>
      </c>
      <c r="F40" s="1122" t="s">
        <v>789</v>
      </c>
      <c r="G40" s="413" t="s">
        <v>1610</v>
      </c>
      <c r="O40" s="1081" t="s">
        <v>1400</v>
      </c>
      <c r="AX40" s="1128" t="s">
        <v>1611</v>
      </c>
      <c r="BE40" s="1128">
        <v>2038</v>
      </c>
      <c r="BH40" s="1075" t="s">
        <v>1612</v>
      </c>
      <c r="BJ40" s="1229" t="s">
        <v>924</v>
      </c>
      <c r="BL40" s="1229" t="s">
        <v>924</v>
      </c>
      <c r="BN40" s="1075" t="s">
        <v>958</v>
      </c>
    </row>
    <row customHeight="1" ht="11.25">
      <c r="A41" s="1081" t="s">
        <v>1613</v>
      </c>
      <c r="E41" s="413" t="s">
        <v>1614</v>
      </c>
      <c r="F41" s="1122" t="s">
        <v>1615</v>
      </c>
      <c r="G41" s="413" t="s">
        <v>1614</v>
      </c>
      <c r="O41" s="1081" t="s">
        <v>1416</v>
      </c>
      <c r="AX41" s="1128" t="s">
        <v>1616</v>
      </c>
      <c r="AZ41" s="1074" t="s">
        <v>1617</v>
      </c>
      <c r="BE41" s="1128">
        <v>2039</v>
      </c>
      <c r="BH41" s="1075" t="s">
        <v>1618</v>
      </c>
      <c r="BJ41" s="1229" t="s">
        <v>920</v>
      </c>
      <c r="BL41" s="1229" t="s">
        <v>920</v>
      </c>
      <c r="BN41" s="1075" t="s">
        <v>945</v>
      </c>
    </row>
    <row customHeight="1" ht="11.25">
      <c r="A42" s="1081" t="s">
        <v>1619</v>
      </c>
      <c r="AX42" s="1128" t="s">
        <v>1620</v>
      </c>
      <c r="AZ42" s="1128" t="s">
        <v>1213</v>
      </c>
      <c r="BE42" s="1128">
        <v>2040</v>
      </c>
      <c r="BH42" s="1075" t="s">
        <v>942</v>
      </c>
      <c r="BJ42" s="1229" t="s">
        <v>922</v>
      </c>
      <c r="BL42" s="1229" t="s">
        <v>922</v>
      </c>
      <c r="BN42" s="1075" t="s">
        <v>1621</v>
      </c>
    </row>
    <row customHeight="1" ht="11.25">
      <c r="A43" s="1081" t="s">
        <v>1622</v>
      </c>
      <c r="AX43" s="1128" t="s">
        <v>1623</v>
      </c>
      <c r="AZ43" s="1128" t="s">
        <v>1240</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1276</v>
      </c>
      <c r="BE44" s="1128">
        <v>2042</v>
      </c>
      <c r="BH44" s="1075" t="s">
        <v>1631</v>
      </c>
      <c r="BJ44" s="1229" t="s">
        <v>942</v>
      </c>
      <c r="BL44" s="1229" t="s">
        <v>942</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1309</v>
      </c>
      <c r="BE45" s="1128">
        <v>2043</v>
      </c>
      <c r="BH45" s="1075" t="s">
        <v>1640</v>
      </c>
      <c r="BJ45" s="1229" t="s">
        <v>936</v>
      </c>
      <c r="BL45" s="1229" t="s">
        <v>936</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1644</v>
      </c>
      <c r="AZ46" s="1128" t="s">
        <v>1333</v>
      </c>
      <c r="BE46" s="1128">
        <v>2044</v>
      </c>
      <c r="BH46" s="1075" t="s">
        <v>945</v>
      </c>
      <c r="BJ46" s="1229" t="s">
        <v>926</v>
      </c>
      <c r="BL46" s="1229" t="s">
        <v>926</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1648</v>
      </c>
      <c r="AZ47" s="1128" t="s">
        <v>1352</v>
      </c>
      <c r="BE47" s="1128">
        <v>2045</v>
      </c>
      <c r="BH47" s="1075" t="s">
        <v>1621</v>
      </c>
      <c r="BJ47" s="1229" t="s">
        <v>928</v>
      </c>
      <c r="BL47" s="1229" t="s">
        <v>928</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1368</v>
      </c>
      <c r="BE48" s="1128">
        <v>2046</v>
      </c>
      <c r="BH48" s="1075" t="s">
        <v>1625</v>
      </c>
      <c r="BJ48" s="1229" t="s">
        <v>930</v>
      </c>
      <c r="BL48" s="1229" t="s">
        <v>930</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1659</v>
      </c>
      <c r="AZ49" s="1128" t="s">
        <v>1384</v>
      </c>
      <c r="BE49" s="1128">
        <v>2047</v>
      </c>
      <c r="BH49" s="1075" t="s">
        <v>946</v>
      </c>
      <c r="BJ49" s="1229" t="s">
        <v>932</v>
      </c>
      <c r="BL49" s="1229" t="s">
        <v>932</v>
      </c>
    </row>
    <row customHeight="1" ht="11.25">
      <c r="A50" s="1081" t="s">
        <v>1660</v>
      </c>
      <c r="E50" s="413" t="s">
        <v>1661</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1662</v>
      </c>
      <c r="AZ50" s="1128" t="s">
        <v>1400</v>
      </c>
      <c r="BE50" s="1128">
        <v>2048</v>
      </c>
      <c r="BH50" s="1075" t="s">
        <v>1632</v>
      </c>
      <c r="BJ50" s="1229" t="s">
        <v>934</v>
      </c>
      <c r="BL50" s="1229" t="s">
        <v>934</v>
      </c>
    </row>
    <row customHeight="1" ht="11.25">
      <c r="A51" s="1081" t="s">
        <v>1663</v>
      </c>
      <c r="E51" s="413" t="s">
        <v>1664</v>
      </c>
      <c r="F51" s="1122" t="s">
        <v>1665</v>
      </c>
      <c r="G51" s="1124" t="str">
        <f>IF(TITLE_PERIOD_START="","",TITLE_PERIOD_START)</f>
        <v>45537.36806712963</v>
      </c>
      <c r="H51" s="1124" t="str">
        <f>IF(TITLE_PERIOD_END="","",TITLE_PERIOD_END)</f>
        <v>45657.36814814815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1666</v>
      </c>
      <c r="AZ51" s="1128" t="s">
        <v>1416</v>
      </c>
      <c r="BE51" s="1128">
        <v>2049</v>
      </c>
      <c r="BH51" s="1075" t="s">
        <v>1641</v>
      </c>
      <c r="BJ51" s="1229" t="s">
        <v>1667</v>
      </c>
      <c r="BL51" s="1229" t="s">
        <v>1667</v>
      </c>
    </row>
    <row customHeight="1" ht="11.25">
      <c r="A52" s="1081" t="s">
        <v>1668</v>
      </c>
      <c r="E52" s="413" t="s">
        <v>1669</v>
      </c>
      <c r="F52" s="1122" t="s">
        <v>1635</v>
      </c>
      <c r="G52" s="1124" t="str">
        <f>IF(TITLE_PERIOD_START="","",TITLE_PERIOD_START)</f>
        <v>45537.36806712963</v>
      </c>
      <c r="H52" s="1124" t="str">
        <f>IF(TITLE_PERIOD_END="","",TITLE_PERIOD_END)</f>
        <v>45657.36814814815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1670</v>
      </c>
      <c r="AZ52" s="1128" t="s">
        <v>1214</v>
      </c>
      <c r="BE52" s="1128">
        <v>2050</v>
      </c>
      <c r="BH52" s="1075" t="s">
        <v>1645</v>
      </c>
      <c r="BJ52" s="1229" t="s">
        <v>945</v>
      </c>
      <c r="BL52" s="1229" t="s">
        <v>945</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1216</v>
      </c>
      <c r="BE55" s="1128">
        <v>2053</v>
      </c>
      <c r="BH55" s="1077" t="s">
        <v>24</v>
      </c>
      <c r="BJ55" s="1229" t="s">
        <v>946</v>
      </c>
      <c r="BL55" s="1229" t="s">
        <v>946</v>
      </c>
    </row>
    <row customHeight="1" ht="11.25">
      <c r="A56" s="1081" t="s">
        <v>1680</v>
      </c>
      <c r="D56" s="1126" t="s">
        <v>1681</v>
      </c>
      <c r="E56" s="1102">
        <v>55</v>
      </c>
      <c r="F56" s="1081" t="s">
        <v>1682</v>
      </c>
      <c r="AX56" s="1128" t="s">
        <v>1683</v>
      </c>
      <c r="AZ56" s="1128" t="s">
        <v>1244</v>
      </c>
      <c r="BE56" s="1128">
        <v>2054</v>
      </c>
      <c r="BH56" s="1077" t="s">
        <v>24</v>
      </c>
      <c r="BJ56" s="1229" t="s">
        <v>1632</v>
      </c>
      <c r="BL56" s="1229" t="s">
        <v>1632</v>
      </c>
    </row>
    <row customHeight="1" ht="11.25">
      <c r="A57" s="1081" t="s">
        <v>1684</v>
      </c>
      <c r="D57" s="1126" t="s">
        <v>1685</v>
      </c>
      <c r="E57" s="1102">
        <v>66</v>
      </c>
      <c r="F57" s="1081" t="s">
        <v>1682</v>
      </c>
      <c r="AX57" s="1128" t="s">
        <v>1686</v>
      </c>
      <c r="AZ57" s="1128" t="s">
        <v>1279</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129</v>
      </c>
      <c r="E59" s="1102" t="s">
        <v>1513</v>
      </c>
      <c r="F59" s="1081" t="s">
        <v>1691</v>
      </c>
      <c r="AX59" s="1128" t="s">
        <v>1692</v>
      </c>
      <c r="AZ59" s="1074" t="s">
        <v>1693</v>
      </c>
      <c r="BE59" s="1128">
        <v>2057</v>
      </c>
      <c r="BJ59" s="1229" t="s">
        <v>1649</v>
      </c>
      <c r="BL59" s="1229" t="s">
        <v>1649</v>
      </c>
    </row>
    <row customHeight="1" ht="11.25">
      <c r="A60" s="1081" t="s">
        <v>1694</v>
      </c>
      <c r="D60" s="1126" t="s">
        <v>1695</v>
      </c>
      <c r="E60" s="1102" t="s">
        <v>1513</v>
      </c>
      <c r="F60" s="1081" t="s">
        <v>1691</v>
      </c>
      <c r="AX60" s="1128" t="s">
        <v>1696</v>
      </c>
      <c r="AZ60" s="1128" t="s">
        <v>1217</v>
      </c>
      <c r="BE60" s="1128">
        <v>2058</v>
      </c>
      <c r="BJ60" s="1229" t="s">
        <v>1655</v>
      </c>
      <c r="BL60" s="1229" t="s">
        <v>1655</v>
      </c>
    </row>
    <row customHeight="1" ht="11.25">
      <c r="A61" s="1081" t="s">
        <v>1697</v>
      </c>
      <c r="D61" s="1126" t="s">
        <v>1698</v>
      </c>
      <c r="E61" s="1102">
        <v>26</v>
      </c>
      <c r="F61" s="1081" t="s">
        <v>1691</v>
      </c>
      <c r="AX61" s="1128" t="s">
        <v>1699</v>
      </c>
      <c r="AZ61" s="1128" t="s">
        <v>1245</v>
      </c>
      <c r="BE61" s="1128">
        <v>2059</v>
      </c>
      <c r="BL61" s="1229" t="s">
        <v>938</v>
      </c>
    </row>
    <row customHeight="1" ht="11.25">
      <c r="A62" s="1081" t="s">
        <v>1700</v>
      </c>
      <c r="D62" s="1126" t="s">
        <v>128</v>
      </c>
      <c r="E62" s="1102">
        <v>30</v>
      </c>
      <c r="F62" s="1081" t="s">
        <v>1691</v>
      </c>
      <c r="AZ62" s="1128" t="s">
        <v>1280</v>
      </c>
      <c r="BE62" s="1128">
        <v>2060</v>
      </c>
      <c r="BL62" s="1229" t="s">
        <v>940</v>
      </c>
    </row>
    <row customHeight="1" ht="11.25">
      <c r="A63" s="1081" t="s">
        <v>1701</v>
      </c>
      <c r="D63" s="1126" t="s">
        <v>1702</v>
      </c>
      <c r="E63" s="1102">
        <v>30</v>
      </c>
      <c r="F63" s="1081" t="s">
        <v>1691</v>
      </c>
      <c r="AZ63" s="1128" t="s">
        <v>1312</v>
      </c>
      <c r="BE63" s="1128">
        <v>2061</v>
      </c>
    </row>
    <row customHeight="1" ht="11.25">
      <c r="A64" s="1081" t="s">
        <v>1703</v>
      </c>
      <c r="D64" s="1126" t="s">
        <v>1704</v>
      </c>
      <c r="E64" s="1102">
        <v>30</v>
      </c>
      <c r="F64" s="1081" t="s">
        <v>1691</v>
      </c>
      <c r="AZ64" s="1128" t="s">
        <v>1334</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1218</v>
      </c>
      <c r="BE67" s="1128">
        <v>2065</v>
      </c>
    </row>
    <row customHeight="1" ht="11.25">
      <c r="A68" s="1081" t="s">
        <v>1709</v>
      </c>
      <c r="AZ68" s="1128" t="s">
        <v>1246</v>
      </c>
      <c r="BE68" s="1128">
        <v>2066</v>
      </c>
      <c r="BH68" s="1074" t="s">
        <v>1710</v>
      </c>
      <c r="BJ68" s="1074" t="s">
        <v>1711</v>
      </c>
      <c r="BL68" s="1074" t="s">
        <v>1712</v>
      </c>
      <c r="BN68" s="1074" t="s">
        <v>1713</v>
      </c>
    </row>
    <row customHeight="1" ht="11.25">
      <c r="A69" s="1081" t="s">
        <v>1714</v>
      </c>
      <c r="AZ69" s="1128" t="s">
        <v>1281</v>
      </c>
      <c r="BE69" s="1128">
        <v>2067</v>
      </c>
      <c r="BH69" s="1075" t="s">
        <v>1715</v>
      </c>
      <c r="BI69" s="1125" t="s">
        <v>107</v>
      </c>
      <c r="BJ69" s="1075" t="s">
        <v>1716</v>
      </c>
      <c r="BK69" s="1125" t="s">
        <v>107</v>
      </c>
      <c r="BL69" s="1075" t="s">
        <v>1717</v>
      </c>
      <c r="BN69" s="1075" t="s">
        <v>1718</v>
      </c>
    </row>
    <row customHeight="1" ht="11.25">
      <c r="A70" s="1081" t="s">
        <v>1719</v>
      </c>
      <c r="AZ70" s="1128" t="s">
        <v>1313</v>
      </c>
      <c r="BE70" s="1128">
        <v>2068</v>
      </c>
      <c r="BH70" s="1075" t="s">
        <v>1720</v>
      </c>
      <c r="BJ70" s="1075" t="s">
        <v>1721</v>
      </c>
      <c r="BL70" s="1075" t="s">
        <v>1722</v>
      </c>
      <c r="BN70" s="1075" t="s">
        <v>1723</v>
      </c>
    </row>
    <row customHeight="1" ht="11.25">
      <c r="A71" s="1081" t="s">
        <v>1724</v>
      </c>
      <c r="AZ71" s="1128" t="s">
        <v>1315</v>
      </c>
      <c r="BE71" s="1128">
        <v>2069</v>
      </c>
      <c r="BH71" s="1075" t="s">
        <v>1725</v>
      </c>
      <c r="BI71" s="1125" t="s">
        <v>88</v>
      </c>
      <c r="BJ71" s="1075" t="s">
        <v>1726</v>
      </c>
      <c r="BK71" s="1125" t="s">
        <v>88</v>
      </c>
      <c r="BL71" s="1075" t="s">
        <v>1727</v>
      </c>
      <c r="BN71" s="1075" t="s">
        <v>1728</v>
      </c>
    </row>
    <row customHeight="1" ht="11.25">
      <c r="A72" s="1081" t="s">
        <v>1729</v>
      </c>
      <c r="AZ72" s="1128" t="s">
        <v>55</v>
      </c>
      <c r="BE72" s="1128">
        <v>2070</v>
      </c>
      <c r="BH72" s="1075" t="s">
        <v>1730</v>
      </c>
      <c r="BJ72" s="1075" t="s">
        <v>1730</v>
      </c>
      <c r="BL72" s="1075" t="s">
        <v>1730</v>
      </c>
      <c r="BN72" s="1075" t="s">
        <v>1731</v>
      </c>
    </row>
    <row customHeight="1" ht="11.25">
      <c r="A73" s="1081" t="s">
        <v>1732</v>
      </c>
      <c r="BH73" s="1075" t="s">
        <v>1733</v>
      </c>
      <c r="BI73" s="1125" t="s">
        <v>109</v>
      </c>
      <c r="BJ73" s="1075" t="s">
        <v>1734</v>
      </c>
      <c r="BK73" s="1125" t="s">
        <v>109</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1227</v>
      </c>
      <c r="BH76" s="1075" t="s">
        <v>1746</v>
      </c>
      <c r="BJ76" s="1075" t="s">
        <v>1747</v>
      </c>
      <c r="BL76" s="1075" t="s">
        <v>1748</v>
      </c>
    </row>
    <row customHeight="1" ht="11.25">
      <c r="A77" s="1081" t="s">
        <v>1749</v>
      </c>
      <c r="AZ77" s="1128" t="s">
        <v>1256</v>
      </c>
    </row>
    <row customHeight="1" ht="11.25">
      <c r="A78" s="1081" t="s">
        <v>1750</v>
      </c>
      <c r="AZ78" s="1128" t="s">
        <v>1288</v>
      </c>
    </row>
    <row customHeight="1" ht="11.25">
      <c r="A79" s="1081" t="s">
        <v>1751</v>
      </c>
      <c r="AZ79" s="1128" t="s">
        <v>503</v>
      </c>
      <c r="BH79" s="1074" t="s">
        <v>1752</v>
      </c>
      <c r="BJ79" s="1074" t="s">
        <v>1753</v>
      </c>
      <c r="BL79" s="1074" t="s">
        <v>1754</v>
      </c>
    </row>
    <row customHeight="1" ht="11.25">
      <c r="A80" s="1081" t="s">
        <v>1755</v>
      </c>
      <c r="AZ80" s="1128" t="s">
        <v>1339</v>
      </c>
      <c r="BH80" s="1075" t="s">
        <v>1756</v>
      </c>
      <c r="BJ80" s="1075" t="s">
        <v>1757</v>
      </c>
      <c r="BL80" s="1075" t="s">
        <v>1758</v>
      </c>
    </row>
    <row customHeight="1" ht="11.25">
      <c r="A81" s="1081" t="s">
        <v>1759</v>
      </c>
      <c r="AZ81" s="1128" t="s">
        <v>1356</v>
      </c>
      <c r="BH81" s="1075" t="s">
        <v>1760</v>
      </c>
      <c r="BJ81" s="1075" t="s">
        <v>1761</v>
      </c>
      <c r="BL81" s="1075" t="s">
        <v>1762</v>
      </c>
    </row>
    <row customHeight="1" ht="11.25">
      <c r="A82" s="1081" t="s">
        <v>1763</v>
      </c>
      <c r="AZ82" s="1128" t="s">
        <v>1370</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916</v>
      </c>
    </row>
    <row customHeight="1" ht="11.25">
      <c r="A91" s="1081" t="s">
        <v>1792</v>
      </c>
      <c r="AZ91" s="1128" t="s">
        <v>952</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1416</v>
      </c>
      <c r="BL100" s="1075" t="s">
        <v>1416</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554</v>
      </c>
      <c r="BN104" s="1075" t="s">
        <v>1832</v>
      </c>
    </row>
    <row r="107" customHeight="1" ht="11.25">
      <c r="BH107" s="1074" t="s">
        <v>1833</v>
      </c>
      <c r="BJ107" s="1074" t="s">
        <v>1834</v>
      </c>
      <c r="BL107" s="1074" t="s">
        <v>1835</v>
      </c>
      <c r="BN107" s="1074" t="s">
        <v>1836</v>
      </c>
    </row>
    <row customHeight="1" ht="11.25">
      <c r="BH108" s="1075" t="s">
        <v>1837</v>
      </c>
      <c r="BJ108" s="1075" t="s">
        <v>1838</v>
      </c>
      <c r="BL108" s="1075" t="s">
        <v>1501</v>
      </c>
      <c r="BN108" s="1075" t="s">
        <v>1839</v>
      </c>
    </row>
    <row customHeight="1" ht="11.25">
      <c r="BH109" s="1075" t="s">
        <v>1840</v>
      </c>
    </row>
    <row customHeight="1" ht="11.25">
      <c r="BH110" s="1075" t="s">
        <v>1840</v>
      </c>
    </row>
    <row r="114" customHeight="1" ht="11.25">
      <c r="BH114" s="1074" t="s">
        <v>1841</v>
      </c>
    </row>
    <row customHeight="1" ht="11.25">
      <c r="BH115" s="1075" t="s">
        <v>1214</v>
      </c>
    </row>
    <row customHeight="1" ht="11.25">
      <c r="BH116" s="1075" t="s">
        <v>1242</v>
      </c>
    </row>
    <row customHeight="1" ht="11.25">
      <c r="BH117" s="1075" t="s">
        <v>1277</v>
      </c>
    </row>
    <row customHeight="1" ht="11.25">
      <c r="BH118" s="1075"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47FE3-C8EA-B399-4405-2C366F7DE7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3" width="43.140625"/>
    <col min="2" max="2" style="4753" width="43.140625" hidden="1"/>
    <col min="3" max="3" style="4753" width="43.140625"/>
    <col min="4" max="5" style="4753" width="36.421875" customWidth="1"/>
    <col min="6" max="8" style="4754" width="36.421875" customWidth="1"/>
  </cols>
  <sheetData>
    <row customHeight="1" ht="9">
      <c r="A1" s="852" t="s">
        <v>1842</v>
      </c>
      <c r="B1" s="852"/>
      <c r="C1" s="989" t="s">
        <v>1843</v>
      </c>
      <c r="D1" s="987" t="s">
        <v>705</v>
      </c>
      <c r="E1" s="987" t="s">
        <v>751</v>
      </c>
      <c r="F1" s="987" t="s">
        <v>803</v>
      </c>
      <c r="G1" s="987" t="s">
        <v>789</v>
      </c>
      <c r="H1" s="987" t="s">
        <v>1615</v>
      </c>
    </row>
    <row customHeight="1" ht="9">
      <c r="A2" s="990" t="s">
        <v>1844</v>
      </c>
      <c r="B2" s="990"/>
      <c r="C2" s="991" t="str">
        <f>INDEX(TEMPLATE_NUMBER_FORM_LIST,MATCH(TEMPLATE_SPHERE,TEMPLATE_SPHERE_LIST,0))</f>
        <v>10</v>
      </c>
      <c r="D2" s="990" t="s">
        <v>1467</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1846</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1848</v>
      </c>
    </row>
    <row customHeight="1" ht="117">
      <c r="A5" s="852" t="s">
        <v>1849</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1851</v>
      </c>
    </row>
    <row customHeight="1" ht="45">
      <c r="A6" s="852" t="s">
        <v>1852</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1854</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1855</v>
      </c>
      <c r="E7" s="852" t="s">
        <v>1856</v>
      </c>
      <c r="F7" s="993"/>
      <c r="G7" s="993"/>
      <c r="H7" s="993"/>
    </row>
    <row customHeight="1" ht="108">
      <c r="A8" s="852" t="s">
        <v>1857</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1566</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1905</v>
      </c>
      <c r="B31" s="852"/>
      <c r="C31" s="991" t="str">
        <f>IF(TEMPLATE_SPHERE="HEAT",D31,IF(TEMPLATE_SPHERE="TKO",H31,E31))</f>
        <v>Форма 1. Информация об организации, осуществляющей холодное водоснабжение (общая информация)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1907</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5D0086-25FE-622D-DF52-21085E73199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3" width="9.140625"/>
    <col min="3" max="7" style="4797" width="8.00390625" customWidth="1"/>
    <col min="8" max="12" style="4797" width="8.57421875" customWidth="1"/>
    <col min="13" max="14" style="4797" width="27.7109375" customWidth="1"/>
    <col min="15" max="19" style="4797" width="5.140625" customWidth="1"/>
    <col min="20" max="24" style="4797" width="27.7109375" customWidth="1"/>
    <col min="25" max="25" style="4798" width="1.8515625" customWidth="1"/>
    <col min="26" max="26" style="4753" width="27.7109375" customWidth="1"/>
    <col min="27" max="27" style="4799" width="27.7109375" customWidth="1"/>
    <col min="28" max="29" style="4753" width="27.7109375" customWidth="1"/>
    <col min="30" max="30" style="4753" width="3.8515625" customWidth="1"/>
    <col min="31" max="34" style="4753" width="9.140625"/>
  </cols>
  <sheetData>
    <row s="4755"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705</v>
      </c>
      <c r="D2" s="847" t="s">
        <v>751</v>
      </c>
      <c r="E2" s="847" t="s">
        <v>803</v>
      </c>
      <c r="F2" s="847" t="s">
        <v>789</v>
      </c>
      <c r="G2" s="847" t="s">
        <v>1615</v>
      </c>
      <c r="H2" s="849"/>
      <c r="I2" s="849"/>
      <c r="J2" s="849"/>
      <c r="K2" s="849"/>
      <c r="L2" s="849"/>
      <c r="M2" s="849"/>
      <c r="N2" s="849"/>
      <c r="O2" s="847" t="s">
        <v>705</v>
      </c>
      <c r="P2" s="847" t="s">
        <v>751</v>
      </c>
      <c r="Q2" s="847" t="s">
        <v>789</v>
      </c>
      <c r="R2" s="847" t="s">
        <v>803</v>
      </c>
      <c r="S2" s="847" t="s">
        <v>1615</v>
      </c>
      <c r="T2" s="847" t="s">
        <v>705</v>
      </c>
      <c r="U2" s="847" t="s">
        <v>751</v>
      </c>
      <c r="V2" s="847" t="s">
        <v>789</v>
      </c>
      <c r="W2" s="847" t="s">
        <v>803</v>
      </c>
      <c r="X2" s="847" t="s">
        <v>1615</v>
      </c>
      <c r="Y2" s="847"/>
      <c r="Z2" s="847" t="s">
        <v>705</v>
      </c>
      <c r="AA2" s="856" t="s">
        <v>751</v>
      </c>
      <c r="AB2" s="847" t="s">
        <v>789</v>
      </c>
      <c r="AC2" s="847" t="s">
        <v>803</v>
      </c>
      <c r="AD2" s="847" t="s">
        <v>1615</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97</v>
      </c>
      <c r="E11" s="2431" t="s">
        <v>1648</v>
      </c>
      <c r="F11" s="2431" t="s">
        <v>1921</v>
      </c>
      <c r="G11" s="2431"/>
      <c r="H11" s="904" t="s">
        <v>1922</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605</v>
      </c>
      <c r="P20" s="964" t="s">
        <v>605</v>
      </c>
      <c r="Q20" s="964" t="s">
        <v>605</v>
      </c>
      <c r="R20" s="964" t="s">
        <v>605</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1959</v>
      </c>
      <c r="U25" s="852" t="s">
        <v>1959</v>
      </c>
      <c r="V25" s="852" t="s">
        <v>1959</v>
      </c>
      <c r="W25" s="852" t="s">
        <v>1959</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621</v>
      </c>
      <c r="P26" s="964" t="s">
        <v>615</v>
      </c>
      <c r="Q26" s="964" t="s">
        <v>1960</v>
      </c>
      <c r="R26" s="964" t="s">
        <v>615</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623</v>
      </c>
      <c r="P27" s="964" t="s">
        <v>617</v>
      </c>
      <c r="Q27" s="964" t="s">
        <v>1963</v>
      </c>
      <c r="R27" s="964" t="s">
        <v>617</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625</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634</v>
      </c>
      <c r="P30" s="964" t="s">
        <v>625</v>
      </c>
      <c r="Q30" s="964" t="s">
        <v>634</v>
      </c>
      <c r="R30" s="964" t="s">
        <v>625</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1970</v>
      </c>
      <c r="P31" s="964" t="s">
        <v>628</v>
      </c>
      <c r="Q31" s="964" t="s">
        <v>1970</v>
      </c>
      <c r="R31" s="964" t="s">
        <v>628</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630</v>
      </c>
      <c r="Q32" s="964" t="s">
        <v>1973</v>
      </c>
      <c r="R32" s="964" t="s">
        <v>630</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636</v>
      </c>
      <c r="P33" s="964" t="s">
        <v>632</v>
      </c>
      <c r="Q33" s="964" t="s">
        <v>636</v>
      </c>
      <c r="R33" s="964" t="s">
        <v>632</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642</v>
      </c>
      <c r="P39" s="964" t="s">
        <v>636</v>
      </c>
      <c r="Q39" s="964" t="s">
        <v>642</v>
      </c>
      <c r="R39" s="964" t="s">
        <v>636</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638</v>
      </c>
      <c r="Q40" s="964" t="s">
        <v>1996</v>
      </c>
      <c r="R40" s="964" t="s">
        <v>638</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642</v>
      </c>
      <c r="Q43" s="964" t="s">
        <v>2007</v>
      </c>
      <c r="R43" s="964" t="s">
        <v>642</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2039</v>
      </c>
      <c r="U52" s="849" t="s">
        <v>2040</v>
      </c>
      <c r="V52" s="849" t="s">
        <v>2041</v>
      </c>
      <c r="W52" s="849" t="s">
        <v>2042</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919</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653</v>
      </c>
      <c r="Q56" s="964" t="s">
        <v>653</v>
      </c>
      <c r="R56" s="964" t="s">
        <v>653</v>
      </c>
      <c r="S56" s="964"/>
      <c r="T56" s="849" t="s">
        <v>2047</v>
      </c>
      <c r="U56" s="849" t="s">
        <v>2048</v>
      </c>
      <c r="V56" s="849" t="s">
        <v>2048</v>
      </c>
      <c r="W56" s="849" t="s">
        <v>2048</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656</v>
      </c>
      <c r="Q57" s="964" t="s">
        <v>656</v>
      </c>
      <c r="R57" s="964" t="s">
        <v>656</v>
      </c>
      <c r="S57" s="964"/>
      <c r="T57" s="849" t="s">
        <v>2050</v>
      </c>
      <c r="U57" s="849" t="s">
        <v>2051</v>
      </c>
      <c r="V57" s="849" t="s">
        <v>2051</v>
      </c>
      <c r="W57" s="849" t="s">
        <v>2051</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662</v>
      </c>
      <c r="U60" s="849" t="s">
        <v>662</v>
      </c>
      <c r="V60" s="849" t="s">
        <v>662</v>
      </c>
      <c r="W60" s="849" t="s">
        <v>662</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110</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146</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147</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148</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150</v>
      </c>
      <c r="Q91" s="964" t="s">
        <v>150</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151</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1467</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1478</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1492</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1504</v>
      </c>
      <c r="P99" s="964"/>
      <c r="Q99" s="964"/>
      <c r="R99" s="964"/>
      <c r="S99" s="964"/>
      <c r="T99" s="849" t="s">
        <v>2126</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2127</v>
      </c>
      <c r="P100" s="964"/>
      <c r="Q100" s="964"/>
      <c r="R100" s="964"/>
      <c r="S100" s="964"/>
      <c r="T100" s="849" t="s">
        <v>2128</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2129</v>
      </c>
      <c r="P101" s="964"/>
      <c r="Q101" s="964"/>
      <c r="R101" s="964"/>
      <c r="S101" s="964"/>
      <c r="T101" s="849" t="s">
        <v>2130</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2131</v>
      </c>
      <c r="D148" s="849" t="s">
        <v>1558</v>
      </c>
      <c r="E148" s="849" t="s">
        <v>1659</v>
      </c>
      <c r="F148" s="849" t="s">
        <v>2132</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30F25-D6A6-73F1-4AAC-5881E24CB51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83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45537.36920138889</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62-РК</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Сетевое издание "Сайт "Газеты Калужской области "Весть" http://www/vest-news.ru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3" customFormat="1" customHeight="1" ht="11.25">
      <c r="A33" s="1393"/>
      <c r="B33" s="1393"/>
      <c r="C33" s="1393"/>
      <c r="D33" s="1393"/>
      <c r="E33" s="1393" t="s">
        <v>237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1407A-01A8-7028-5BAE-4DCB4344667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38" width="12.28125" customWidth="1"/>
    <col min="9" max="9" style="483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45537.36920138889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62-РК</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Сетевое издание "Сайт "Газеты Калужской области "Весть" http://www/vest-news.ru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3" customFormat="1" customHeight="1" ht="11.25">
      <c r="A33" s="1296"/>
      <c r="B33" s="1296"/>
      <c r="C33" s="1296"/>
      <c r="D33" s="1296"/>
      <c r="E33" s="1296" t="s">
        <v>237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72F6D-8958-2BE8-8BD5-F0ACB76A2C8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38" width="12.28125" customWidth="1"/>
    <col min="9" max="9" style="483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45537.36920138889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62-РК</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Сетевое издание "Сайт "Газеты Калужской области "Весть" http://www/vest-news.ru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3" customFormat="1" customHeight="1" ht="11.25">
      <c r="A33" s="1296"/>
      <c r="B33" s="1296"/>
      <c r="C33" s="1296"/>
      <c r="D33" s="1296"/>
      <c r="E33" s="1296" t="s">
        <v>237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9590C-EAC6-4F72-6F47-52C6CB7A12E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2154</v>
      </c>
      <c r="N15" s="1232"/>
      <c r="O15" s="2062" t="s">
        <v>2155</v>
      </c>
      <c r="P15" s="2061" t="s">
        <v>2156</v>
      </c>
      <c r="Q15" s="2061" t="s">
        <v>2136</v>
      </c>
      <c r="R15" s="2061"/>
      <c r="S15" s="2061"/>
      <c r="T15" s="2061"/>
      <c r="U15" s="2061"/>
      <c r="V15" s="2062" t="s">
        <v>419</v>
      </c>
      <c r="W15" s="2447" t="s">
        <v>1052</v>
      </c>
      <c r="X15" s="1971"/>
    </row>
    <row customHeight="1" ht="25.5">
      <c r="J16" s="377"/>
      <c r="K16" s="377"/>
      <c r="L16" s="2062"/>
      <c r="M16" s="2062"/>
      <c r="N16" s="1232"/>
      <c r="O16" s="2062"/>
      <c r="P16" s="2061"/>
      <c r="Q16" s="2061" t="s">
        <v>2157</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13"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313"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13"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313" customFormat="1" customHeight="1" ht="14.25">
      <c r="G29" s="365"/>
      <c r="H29" s="378"/>
      <c r="I29" s="375"/>
      <c r="J29" s="376"/>
      <c r="L29" s="297"/>
      <c r="M29" s="422" t="s">
        <v>237</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DEE7E-D30A-2D27-C0E2-B585A2909C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CF1C7-83F9-5C21-374F-7EACE9C9B0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ABF21-53DF-4308-6A56-35D3FC501C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DCC73-F263-CAAC-C9F8-CFA2D3264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D3643-4AED-9EA7-3325-52C88DF12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C62B4-F995-2C44-B2B9-5C0B2B4C98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DD0C5-6A6E-18E7-8E4C-6392C4B73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07C63-8FFC-3608-C44A-D79AA3667B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68DF8-FBB7-E0DC-99B5-EF628BCFFE2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1900</v>
      </c>
      <c r="D5" s="886" t="s">
        <v>2165</v>
      </c>
      <c r="E5" s="842"/>
    </row>
    <row s="4313" customFormat="1" customHeight="1" ht="11.25">
      <c r="A6" s="773"/>
      <c r="B6" s="772" t="s">
        <v>1661</v>
      </c>
      <c r="C6" s="759"/>
      <c r="D6" s="770"/>
      <c r="E6" s="842"/>
    </row>
    <row customHeight="1" ht="11.25">
      <c r="A7" s="761"/>
      <c r="B7" s="772" t="s">
        <v>1669</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7FD36-791D-502A-097E-6C0D76B58C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B5FB7-389E-062C-8CEB-A89558EFBF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3D25C-4B41-E3DD-141C-1AD28A679173}" mc:Ignorable="x14ac xr xr2 xr3">
  <sheetPr>
    <tabColor rgb="FFFFCC99"/>
  </sheetPr>
  <dimension ref="A1:I387"/>
  <sheetViews>
    <sheetView topLeftCell="A1" showGridLines="0" workbookViewId="0">
      <selection activeCell="A1" sqref="A1"/>
    </sheetView>
  </sheetViews>
  <sheetFormatPr defaultColWidth="9.140625" customHeight="1" defaultRowHeight="11.25"/>
  <cols>
    <col min="1" max="2" style="4902" width="9.140625"/>
    <col min="3" max="3" style="4902" width="20.7109375" customWidth="1"/>
    <col min="4" max="4" style="4902" width="25.140625" customWidth="1"/>
    <col min="5" max="9" style="4902"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03" t="s">
        <v>2175</v>
      </c>
      <c r="B2" s="4903" t="s">
        <v>14</v>
      </c>
      <c r="C2" s="4903" t="s">
        <v>2176</v>
      </c>
      <c r="D2" s="4903" t="s">
        <v>2177</v>
      </c>
      <c r="E2" s="4903" t="s">
        <v>2178</v>
      </c>
      <c r="F2" s="4903" t="s">
        <v>2179</v>
      </c>
      <c r="G2" s="4903" t="s">
        <v>24</v>
      </c>
      <c r="H2" s="4903" t="s">
        <v>24</v>
      </c>
      <c r="I2" s="4903" t="s">
        <v>705</v>
      </c>
    </row>
    <row customHeight="1" ht="11.25">
      <c r="A3" s="4903" t="s">
        <v>2175</v>
      </c>
      <c r="B3" s="4903" t="s">
        <v>14</v>
      </c>
      <c r="C3" s="4903" t="s">
        <v>2180</v>
      </c>
      <c r="D3" s="4903" t="s">
        <v>2181</v>
      </c>
      <c r="E3" s="4903" t="s">
        <v>2182</v>
      </c>
      <c r="F3" s="4903" t="s">
        <v>2183</v>
      </c>
      <c r="G3" s="4903" t="s">
        <v>24</v>
      </c>
      <c r="H3" s="4903" t="s">
        <v>24</v>
      </c>
      <c r="I3" s="4903" t="s">
        <v>705</v>
      </c>
    </row>
    <row customHeight="1" ht="11.25">
      <c r="A4" s="4903" t="s">
        <v>2175</v>
      </c>
      <c r="B4" s="4903" t="s">
        <v>14</v>
      </c>
      <c r="C4" s="4903" t="s">
        <v>2184</v>
      </c>
      <c r="D4" s="4903" t="s">
        <v>2185</v>
      </c>
      <c r="E4" s="4903" t="s">
        <v>2186</v>
      </c>
      <c r="F4" s="4903" t="s">
        <v>2187</v>
      </c>
      <c r="G4" s="4903" t="s">
        <v>24</v>
      </c>
      <c r="H4" s="4903" t="s">
        <v>24</v>
      </c>
      <c r="I4" s="4903" t="s">
        <v>705</v>
      </c>
    </row>
    <row customHeight="1" ht="11.25">
      <c r="A5" s="4903" t="s">
        <v>2175</v>
      </c>
      <c r="B5" s="4903" t="s">
        <v>14</v>
      </c>
      <c r="C5" s="4903" t="s">
        <v>2188</v>
      </c>
      <c r="D5" s="4903" t="s">
        <v>2189</v>
      </c>
      <c r="E5" s="4903" t="s">
        <v>2190</v>
      </c>
      <c r="F5" s="4903" t="s">
        <v>2183</v>
      </c>
      <c r="G5" s="4903" t="s">
        <v>24</v>
      </c>
      <c r="H5" s="4903" t="s">
        <v>24</v>
      </c>
      <c r="I5" s="4903" t="s">
        <v>705</v>
      </c>
    </row>
    <row customHeight="1" ht="11.25">
      <c r="A6" s="4903" t="s">
        <v>2175</v>
      </c>
      <c r="B6" s="4903" t="s">
        <v>14</v>
      </c>
      <c r="C6" s="4903" t="s">
        <v>2191</v>
      </c>
      <c r="D6" s="4903" t="s">
        <v>2192</v>
      </c>
      <c r="E6" s="4903" t="s">
        <v>2193</v>
      </c>
      <c r="F6" s="4903" t="s">
        <v>2194</v>
      </c>
      <c r="G6" s="4903" t="s">
        <v>24</v>
      </c>
      <c r="H6" s="4903" t="s">
        <v>24</v>
      </c>
      <c r="I6" s="4903" t="s">
        <v>705</v>
      </c>
    </row>
    <row customHeight="1" ht="11.25">
      <c r="A7" s="4903" t="s">
        <v>2175</v>
      </c>
      <c r="B7" s="4903" t="s">
        <v>14</v>
      </c>
      <c r="C7" s="4903" t="s">
        <v>2195</v>
      </c>
      <c r="D7" s="4903" t="s">
        <v>2196</v>
      </c>
      <c r="E7" s="4903" t="s">
        <v>2197</v>
      </c>
      <c r="F7" s="4903" t="s">
        <v>2198</v>
      </c>
      <c r="G7" s="4903" t="s">
        <v>24</v>
      </c>
      <c r="H7" s="4903" t="s">
        <v>24</v>
      </c>
      <c r="I7" s="4903" t="s">
        <v>705</v>
      </c>
    </row>
    <row customHeight="1" ht="11.25">
      <c r="A8" s="4903" t="s">
        <v>2175</v>
      </c>
      <c r="B8" s="4903" t="s">
        <v>14</v>
      </c>
      <c r="C8" s="4903" t="s">
        <v>2199</v>
      </c>
      <c r="D8" s="4903" t="s">
        <v>2200</v>
      </c>
      <c r="E8" s="4903" t="s">
        <v>2201</v>
      </c>
      <c r="F8" s="4903" t="s">
        <v>2202</v>
      </c>
      <c r="G8" s="4903" t="s">
        <v>2203</v>
      </c>
      <c r="H8" s="4903" t="s">
        <v>24</v>
      </c>
      <c r="I8" s="4903" t="s">
        <v>705</v>
      </c>
    </row>
    <row customHeight="1" ht="11.25">
      <c r="A9" s="4903" t="s">
        <v>2175</v>
      </c>
      <c r="B9" s="4903" t="s">
        <v>14</v>
      </c>
      <c r="C9" s="4903" t="s">
        <v>2204</v>
      </c>
      <c r="D9" s="4903" t="s">
        <v>2200</v>
      </c>
      <c r="E9" s="4903" t="s">
        <v>2201</v>
      </c>
      <c r="F9" s="4903" t="s">
        <v>2205</v>
      </c>
      <c r="G9" s="4903" t="s">
        <v>24</v>
      </c>
      <c r="H9" s="4903" t="s">
        <v>24</v>
      </c>
      <c r="I9" s="4903" t="s">
        <v>705</v>
      </c>
    </row>
    <row customHeight="1" ht="11.25">
      <c r="A10" s="4903" t="s">
        <v>2175</v>
      </c>
      <c r="B10" s="4903" t="s">
        <v>14</v>
      </c>
      <c r="C10" s="4903" t="s">
        <v>2206</v>
      </c>
      <c r="D10" s="4903" t="s">
        <v>2207</v>
      </c>
      <c r="E10" s="4903" t="s">
        <v>2208</v>
      </c>
      <c r="F10" s="4903" t="s">
        <v>2209</v>
      </c>
      <c r="G10" s="4903" t="s">
        <v>24</v>
      </c>
      <c r="H10" s="4903" t="s">
        <v>24</v>
      </c>
      <c r="I10" s="4903" t="s">
        <v>705</v>
      </c>
    </row>
    <row customHeight="1" ht="11.25">
      <c r="A11" s="4903" t="s">
        <v>2175</v>
      </c>
      <c r="B11" s="4903" t="s">
        <v>14</v>
      </c>
      <c r="C11" s="4903" t="s">
        <v>2210</v>
      </c>
      <c r="D11" s="4903" t="s">
        <v>2211</v>
      </c>
      <c r="E11" s="4903" t="s">
        <v>2212</v>
      </c>
      <c r="F11" s="4903" t="s">
        <v>2213</v>
      </c>
      <c r="G11" s="4903" t="s">
        <v>24</v>
      </c>
      <c r="H11" s="4903" t="s">
        <v>24</v>
      </c>
      <c r="I11" s="4903" t="s">
        <v>705</v>
      </c>
    </row>
    <row customHeight="1" ht="11.25">
      <c r="A12" s="4903" t="s">
        <v>2175</v>
      </c>
      <c r="B12" s="4903" t="s">
        <v>14</v>
      </c>
      <c r="C12" s="4903" t="s">
        <v>2214</v>
      </c>
      <c r="D12" s="4903" t="s">
        <v>2215</v>
      </c>
      <c r="E12" s="4903" t="s">
        <v>2216</v>
      </c>
      <c r="F12" s="4903" t="s">
        <v>2194</v>
      </c>
      <c r="G12" s="4903" t="s">
        <v>24</v>
      </c>
      <c r="H12" s="4903" t="s">
        <v>24</v>
      </c>
      <c r="I12" s="4903" t="s">
        <v>705</v>
      </c>
    </row>
    <row customHeight="1" ht="11.25">
      <c r="A13" s="4903" t="s">
        <v>2175</v>
      </c>
      <c r="B13" s="4903" t="s">
        <v>14</v>
      </c>
      <c r="C13" s="4903" t="s">
        <v>2217</v>
      </c>
      <c r="D13" s="4903" t="s">
        <v>2218</v>
      </c>
      <c r="E13" s="4903" t="s">
        <v>2219</v>
      </c>
      <c r="F13" s="4903" t="s">
        <v>2194</v>
      </c>
      <c r="G13" s="4903" t="s">
        <v>24</v>
      </c>
      <c r="H13" s="4903" t="s">
        <v>24</v>
      </c>
      <c r="I13" s="4903" t="s">
        <v>705</v>
      </c>
    </row>
    <row customHeight="1" ht="11.25">
      <c r="A14" s="4903" t="s">
        <v>2175</v>
      </c>
      <c r="B14" s="4903" t="s">
        <v>14</v>
      </c>
      <c r="C14" s="4903" t="s">
        <v>2220</v>
      </c>
      <c r="D14" s="4903" t="s">
        <v>2221</v>
      </c>
      <c r="E14" s="4903" t="s">
        <v>2219</v>
      </c>
      <c r="F14" s="4903" t="s">
        <v>2222</v>
      </c>
      <c r="G14" s="4903" t="s">
        <v>24</v>
      </c>
      <c r="H14" s="4903" t="s">
        <v>24</v>
      </c>
      <c r="I14" s="4903" t="s">
        <v>705</v>
      </c>
    </row>
    <row customHeight="1" ht="11.25">
      <c r="A15" s="4903" t="s">
        <v>2175</v>
      </c>
      <c r="B15" s="4903" t="s">
        <v>14</v>
      </c>
      <c r="C15" s="4903" t="s">
        <v>2223</v>
      </c>
      <c r="D15" s="4903" t="s">
        <v>2224</v>
      </c>
      <c r="E15" s="4903" t="s">
        <v>2225</v>
      </c>
      <c r="F15" s="4903" t="s">
        <v>2194</v>
      </c>
      <c r="G15" s="4903" t="s">
        <v>24</v>
      </c>
      <c r="H15" s="4903" t="s">
        <v>24</v>
      </c>
      <c r="I15" s="4903" t="s">
        <v>705</v>
      </c>
    </row>
    <row customHeight="1" ht="11.25">
      <c r="A16" s="4903" t="s">
        <v>2175</v>
      </c>
      <c r="B16" s="4903" t="s">
        <v>14</v>
      </c>
      <c r="C16" s="4903" t="s">
        <v>2226</v>
      </c>
      <c r="D16" s="4903" t="s">
        <v>2227</v>
      </c>
      <c r="E16" s="4903" t="s">
        <v>2228</v>
      </c>
      <c r="F16" s="4903" t="s">
        <v>2209</v>
      </c>
      <c r="G16" s="4903" t="s">
        <v>24</v>
      </c>
      <c r="H16" s="4903" t="s">
        <v>24</v>
      </c>
      <c r="I16" s="4903" t="s">
        <v>705</v>
      </c>
    </row>
    <row customHeight="1" ht="11.25">
      <c r="A17" s="4903" t="s">
        <v>2175</v>
      </c>
      <c r="B17" s="4903" t="s">
        <v>14</v>
      </c>
      <c r="C17" s="4903" t="s">
        <v>2229</v>
      </c>
      <c r="D17" s="4903" t="s">
        <v>2230</v>
      </c>
      <c r="E17" s="4903" t="s">
        <v>2231</v>
      </c>
      <c r="F17" s="4903" t="s">
        <v>2232</v>
      </c>
      <c r="G17" s="4903" t="s">
        <v>24</v>
      </c>
      <c r="H17" s="4903" t="s">
        <v>24</v>
      </c>
      <c r="I17" s="4903" t="s">
        <v>705</v>
      </c>
    </row>
    <row customHeight="1" ht="11.25">
      <c r="A18" s="4903" t="s">
        <v>2175</v>
      </c>
      <c r="B18" s="4903" t="s">
        <v>14</v>
      </c>
      <c r="C18" s="4903" t="s">
        <v>2233</v>
      </c>
      <c r="D18" s="4903" t="s">
        <v>2234</v>
      </c>
      <c r="E18" s="4903" t="s">
        <v>2235</v>
      </c>
      <c r="F18" s="4903" t="s">
        <v>2194</v>
      </c>
      <c r="G18" s="4903" t="s">
        <v>24</v>
      </c>
      <c r="H18" s="4903" t="s">
        <v>24</v>
      </c>
      <c r="I18" s="4903" t="s">
        <v>705</v>
      </c>
    </row>
    <row customHeight="1" ht="11.25">
      <c r="A19" s="4903" t="s">
        <v>2175</v>
      </c>
      <c r="B19" s="4903" t="s">
        <v>14</v>
      </c>
      <c r="C19" s="4903" t="s">
        <v>2236</v>
      </c>
      <c r="D19" s="4903" t="s">
        <v>2237</v>
      </c>
      <c r="E19" s="4903" t="s">
        <v>2238</v>
      </c>
      <c r="F19" s="4903" t="s">
        <v>2198</v>
      </c>
      <c r="G19" s="4903" t="s">
        <v>24</v>
      </c>
      <c r="H19" s="4903" t="s">
        <v>24</v>
      </c>
      <c r="I19" s="4903" t="s">
        <v>705</v>
      </c>
    </row>
    <row customHeight="1" ht="11.25">
      <c r="A20" s="4903" t="s">
        <v>2175</v>
      </c>
      <c r="B20" s="4903" t="s">
        <v>14</v>
      </c>
      <c r="C20" s="4903" t="s">
        <v>2239</v>
      </c>
      <c r="D20" s="4903" t="s">
        <v>45</v>
      </c>
      <c r="E20" s="4903" t="s">
        <v>48</v>
      </c>
      <c r="F20" s="4903" t="s">
        <v>50</v>
      </c>
      <c r="G20" s="4903" t="s">
        <v>2240</v>
      </c>
      <c r="H20" s="4903" t="s">
        <v>24</v>
      </c>
      <c r="I20" s="4903" t="s">
        <v>705</v>
      </c>
    </row>
    <row customHeight="1" ht="11.25">
      <c r="A21" s="4903" t="s">
        <v>2175</v>
      </c>
      <c r="B21" s="4903" t="s">
        <v>14</v>
      </c>
      <c r="C21" s="4903" t="s">
        <v>2241</v>
      </c>
      <c r="D21" s="4903" t="s">
        <v>2242</v>
      </c>
      <c r="E21" s="4903" t="s">
        <v>2243</v>
      </c>
      <c r="F21" s="4903" t="s">
        <v>2244</v>
      </c>
      <c r="G21" s="4903" t="s">
        <v>24</v>
      </c>
      <c r="H21" s="4903" t="s">
        <v>24</v>
      </c>
      <c r="I21" s="4903" t="s">
        <v>705</v>
      </c>
    </row>
    <row customHeight="1" ht="11.25">
      <c r="A22" s="4903" t="s">
        <v>2175</v>
      </c>
      <c r="B22" s="4903" t="s">
        <v>14</v>
      </c>
      <c r="C22" s="4903" t="s">
        <v>2245</v>
      </c>
      <c r="D22" s="4903" t="s">
        <v>2246</v>
      </c>
      <c r="E22" s="4903" t="s">
        <v>2247</v>
      </c>
      <c r="F22" s="4903" t="s">
        <v>2194</v>
      </c>
      <c r="G22" s="4903" t="s">
        <v>24</v>
      </c>
      <c r="H22" s="4903" t="s">
        <v>24</v>
      </c>
      <c r="I22" s="4903" t="s">
        <v>705</v>
      </c>
    </row>
    <row customHeight="1" ht="11.25">
      <c r="A23" s="4903" t="s">
        <v>2175</v>
      </c>
      <c r="B23" s="4903" t="s">
        <v>14</v>
      </c>
      <c r="C23" s="4903" t="s">
        <v>2248</v>
      </c>
      <c r="D23" s="4903" t="s">
        <v>2249</v>
      </c>
      <c r="E23" s="4903" t="s">
        <v>2250</v>
      </c>
      <c r="F23" s="4903" t="s">
        <v>2194</v>
      </c>
      <c r="G23" s="4903" t="s">
        <v>24</v>
      </c>
      <c r="H23" s="4903" t="s">
        <v>24</v>
      </c>
      <c r="I23" s="4903" t="s">
        <v>705</v>
      </c>
    </row>
    <row customHeight="1" ht="11.25">
      <c r="A24" s="4903" t="s">
        <v>2175</v>
      </c>
      <c r="B24" s="4903" t="s">
        <v>14</v>
      </c>
      <c r="C24" s="4903" t="s">
        <v>2251</v>
      </c>
      <c r="D24" s="4903" t="s">
        <v>2252</v>
      </c>
      <c r="E24" s="4903" t="s">
        <v>2253</v>
      </c>
      <c r="F24" s="4903" t="s">
        <v>2254</v>
      </c>
      <c r="G24" s="4903" t="s">
        <v>24</v>
      </c>
      <c r="H24" s="4903" t="s">
        <v>24</v>
      </c>
      <c r="I24" s="4903" t="s">
        <v>705</v>
      </c>
    </row>
    <row customHeight="1" ht="11.25">
      <c r="A25" s="4903" t="s">
        <v>2175</v>
      </c>
      <c r="B25" s="4903" t="s">
        <v>14</v>
      </c>
      <c r="C25" s="4903" t="s">
        <v>2255</v>
      </c>
      <c r="D25" s="4903" t="s">
        <v>2256</v>
      </c>
      <c r="E25" s="4903" t="s">
        <v>2257</v>
      </c>
      <c r="F25" s="4903" t="s">
        <v>2258</v>
      </c>
      <c r="G25" s="4903" t="s">
        <v>24</v>
      </c>
      <c r="H25" s="4903" t="s">
        <v>24</v>
      </c>
      <c r="I25" s="4903" t="s">
        <v>705</v>
      </c>
    </row>
    <row customHeight="1" ht="11.25">
      <c r="A26" s="4903" t="s">
        <v>2175</v>
      </c>
      <c r="B26" s="4903" t="s">
        <v>14</v>
      </c>
      <c r="C26" s="4903" t="s">
        <v>2259</v>
      </c>
      <c r="D26" s="4903" t="s">
        <v>2260</v>
      </c>
      <c r="E26" s="4903" t="s">
        <v>2261</v>
      </c>
      <c r="F26" s="4903" t="s">
        <v>2183</v>
      </c>
      <c r="G26" s="4903" t="s">
        <v>24</v>
      </c>
      <c r="H26" s="4903" t="s">
        <v>24</v>
      </c>
      <c r="I26" s="4903" t="s">
        <v>705</v>
      </c>
    </row>
    <row customHeight="1" ht="11.25">
      <c r="A27" s="4903" t="s">
        <v>2175</v>
      </c>
      <c r="B27" s="4903" t="s">
        <v>14</v>
      </c>
      <c r="C27" s="4903" t="s">
        <v>2262</v>
      </c>
      <c r="D27" s="4903" t="s">
        <v>2263</v>
      </c>
      <c r="E27" s="4903" t="s">
        <v>2264</v>
      </c>
      <c r="F27" s="4903" t="s">
        <v>2265</v>
      </c>
      <c r="G27" s="4903" t="s">
        <v>24</v>
      </c>
      <c r="H27" s="4903" t="s">
        <v>24</v>
      </c>
      <c r="I27" s="4903" t="s">
        <v>705</v>
      </c>
    </row>
    <row customHeight="1" ht="11.25">
      <c r="A28" s="4903" t="s">
        <v>2175</v>
      </c>
      <c r="B28" s="4903" t="s">
        <v>14</v>
      </c>
      <c r="C28" s="4903" t="s">
        <v>2266</v>
      </c>
      <c r="D28" s="4903" t="s">
        <v>2267</v>
      </c>
      <c r="E28" s="4903" t="s">
        <v>2268</v>
      </c>
      <c r="F28" s="4903" t="s">
        <v>2269</v>
      </c>
      <c r="G28" s="4903" t="s">
        <v>24</v>
      </c>
      <c r="H28" s="4903" t="s">
        <v>24</v>
      </c>
      <c r="I28" s="4903" t="s">
        <v>705</v>
      </c>
    </row>
    <row customHeight="1" ht="11.25">
      <c r="A29" s="4903" t="s">
        <v>2175</v>
      </c>
      <c r="B29" s="4903" t="s">
        <v>14</v>
      </c>
      <c r="C29" s="4903" t="s">
        <v>2270</v>
      </c>
      <c r="D29" s="4903" t="s">
        <v>2271</v>
      </c>
      <c r="E29" s="4903" t="s">
        <v>2272</v>
      </c>
      <c r="F29" s="4903" t="s">
        <v>2209</v>
      </c>
      <c r="G29" s="4903" t="s">
        <v>24</v>
      </c>
      <c r="H29" s="4903" t="s">
        <v>24</v>
      </c>
      <c r="I29" s="4903" t="s">
        <v>705</v>
      </c>
    </row>
    <row customHeight="1" ht="11.25">
      <c r="A30" s="4903" t="s">
        <v>2175</v>
      </c>
      <c r="B30" s="4903" t="s">
        <v>14</v>
      </c>
      <c r="C30" s="4903" t="s">
        <v>2273</v>
      </c>
      <c r="D30" s="4903" t="s">
        <v>2274</v>
      </c>
      <c r="E30" s="4903" t="s">
        <v>2275</v>
      </c>
      <c r="F30" s="4903" t="s">
        <v>2213</v>
      </c>
      <c r="G30" s="4903" t="s">
        <v>24</v>
      </c>
      <c r="H30" s="4903" t="s">
        <v>24</v>
      </c>
      <c r="I30" s="4903" t="s">
        <v>705</v>
      </c>
    </row>
    <row customHeight="1" ht="11.25">
      <c r="A31" s="4903" t="s">
        <v>2175</v>
      </c>
      <c r="B31" s="4903" t="s">
        <v>14</v>
      </c>
      <c r="C31" s="4903" t="s">
        <v>2276</v>
      </c>
      <c r="D31" s="4903" t="s">
        <v>2277</v>
      </c>
      <c r="E31" s="4903" t="s">
        <v>2278</v>
      </c>
      <c r="F31" s="4903" t="s">
        <v>2213</v>
      </c>
      <c r="G31" s="4903" t="s">
        <v>24</v>
      </c>
      <c r="H31" s="4903" t="s">
        <v>24</v>
      </c>
      <c r="I31" s="4903" t="s">
        <v>705</v>
      </c>
    </row>
    <row customHeight="1" ht="11.25">
      <c r="A32" s="4903" t="s">
        <v>2175</v>
      </c>
      <c r="B32" s="4903" t="s">
        <v>14</v>
      </c>
      <c r="C32" s="4903" t="s">
        <v>2279</v>
      </c>
      <c r="D32" s="4903" t="s">
        <v>2280</v>
      </c>
      <c r="E32" s="4903" t="s">
        <v>2281</v>
      </c>
      <c r="F32" s="4903" t="s">
        <v>2282</v>
      </c>
      <c r="G32" s="4903" t="s">
        <v>24</v>
      </c>
      <c r="H32" s="4903" t="s">
        <v>24</v>
      </c>
      <c r="I32" s="4903" t="s">
        <v>705</v>
      </c>
    </row>
    <row customHeight="1" ht="11.25">
      <c r="A33" s="4903" t="s">
        <v>2175</v>
      </c>
      <c r="B33" s="4903" t="s">
        <v>14</v>
      </c>
      <c r="C33" s="4903" t="s">
        <v>2283</v>
      </c>
      <c r="D33" s="4903" t="s">
        <v>2284</v>
      </c>
      <c r="E33" s="4903" t="s">
        <v>2285</v>
      </c>
      <c r="F33" s="4903" t="s">
        <v>2194</v>
      </c>
      <c r="G33" s="4903" t="s">
        <v>24</v>
      </c>
      <c r="H33" s="4903" t="s">
        <v>24</v>
      </c>
      <c r="I33" s="4903" t="s">
        <v>705</v>
      </c>
    </row>
    <row customHeight="1" ht="11.25">
      <c r="A34" s="4903" t="s">
        <v>2175</v>
      </c>
      <c r="B34" s="4903" t="s">
        <v>14</v>
      </c>
      <c r="C34" s="4903" t="s">
        <v>2286</v>
      </c>
      <c r="D34" s="4903" t="s">
        <v>2287</v>
      </c>
      <c r="E34" s="4903" t="s">
        <v>2288</v>
      </c>
      <c r="F34" s="4903" t="s">
        <v>2289</v>
      </c>
      <c r="G34" s="4903" t="s">
        <v>24</v>
      </c>
      <c r="H34" s="4903" t="s">
        <v>24</v>
      </c>
      <c r="I34" s="4903" t="s">
        <v>705</v>
      </c>
    </row>
    <row customHeight="1" ht="11.25">
      <c r="A35" s="4903" t="s">
        <v>2175</v>
      </c>
      <c r="B35" s="4903" t="s">
        <v>14</v>
      </c>
      <c r="C35" s="4903" t="s">
        <v>2290</v>
      </c>
      <c r="D35" s="4903" t="s">
        <v>2291</v>
      </c>
      <c r="E35" s="4903" t="s">
        <v>2292</v>
      </c>
      <c r="F35" s="4903" t="s">
        <v>2293</v>
      </c>
      <c r="G35" s="4903" t="s">
        <v>24</v>
      </c>
      <c r="H35" s="4903" t="s">
        <v>24</v>
      </c>
      <c r="I35" s="4903" t="s">
        <v>705</v>
      </c>
    </row>
    <row customHeight="1" ht="11.25">
      <c r="A36" s="4903" t="s">
        <v>2175</v>
      </c>
      <c r="B36" s="4903" t="s">
        <v>14</v>
      </c>
      <c r="C36" s="4903" t="s">
        <v>24</v>
      </c>
      <c r="D36" s="4903" t="s">
        <v>2294</v>
      </c>
      <c r="E36" s="4903" t="s">
        <v>2295</v>
      </c>
      <c r="F36" s="4903" t="s">
        <v>2209</v>
      </c>
      <c r="G36" s="4903" t="s">
        <v>24</v>
      </c>
      <c r="H36" s="4903" t="s">
        <v>24</v>
      </c>
      <c r="I36" s="4903" t="s">
        <v>705</v>
      </c>
    </row>
    <row customHeight="1" ht="11.25">
      <c r="A37" s="4903" t="s">
        <v>2175</v>
      </c>
      <c r="B37" s="4903" t="s">
        <v>14</v>
      </c>
      <c r="C37" s="4903" t="s">
        <v>2296</v>
      </c>
      <c r="D37" s="4903" t="s">
        <v>2297</v>
      </c>
      <c r="E37" s="4903" t="s">
        <v>2298</v>
      </c>
      <c r="F37" s="4903" t="s">
        <v>2299</v>
      </c>
      <c r="G37" s="4903" t="s">
        <v>24</v>
      </c>
      <c r="H37" s="4903" t="s">
        <v>24</v>
      </c>
      <c r="I37" s="4903" t="s">
        <v>705</v>
      </c>
    </row>
    <row customHeight="1" ht="11.25">
      <c r="A38" s="4903" t="s">
        <v>2175</v>
      </c>
      <c r="B38" s="4903" t="s">
        <v>14</v>
      </c>
      <c r="C38" s="4903" t="s">
        <v>2300</v>
      </c>
      <c r="D38" s="4903" t="s">
        <v>2301</v>
      </c>
      <c r="E38" s="4903" t="s">
        <v>2302</v>
      </c>
      <c r="F38" s="4903" t="s">
        <v>2198</v>
      </c>
      <c r="G38" s="4903" t="s">
        <v>24</v>
      </c>
      <c r="H38" s="4903" t="s">
        <v>24</v>
      </c>
      <c r="I38" s="4903" t="s">
        <v>705</v>
      </c>
    </row>
    <row customHeight="1" ht="11.25">
      <c r="A39" s="4903" t="s">
        <v>2175</v>
      </c>
      <c r="B39" s="4903" t="s">
        <v>14</v>
      </c>
      <c r="C39" s="4903" t="s">
        <v>2303</v>
      </c>
      <c r="D39" s="4903" t="s">
        <v>2304</v>
      </c>
      <c r="E39" s="4903" t="s">
        <v>2305</v>
      </c>
      <c r="F39" s="4903" t="s">
        <v>2306</v>
      </c>
      <c r="G39" s="4903" t="s">
        <v>24</v>
      </c>
      <c r="H39" s="4903" t="s">
        <v>24</v>
      </c>
      <c r="I39" s="4903" t="s">
        <v>705</v>
      </c>
    </row>
    <row customHeight="1" ht="11.25">
      <c r="A40" s="4903" t="s">
        <v>2175</v>
      </c>
      <c r="B40" s="4903" t="s">
        <v>14</v>
      </c>
      <c r="C40" s="4903" t="s">
        <v>2307</v>
      </c>
      <c r="D40" s="4903" t="s">
        <v>2308</v>
      </c>
      <c r="E40" s="4903" t="s">
        <v>2309</v>
      </c>
      <c r="F40" s="4903" t="s">
        <v>2269</v>
      </c>
      <c r="G40" s="4903" t="s">
        <v>24</v>
      </c>
      <c r="H40" s="4903" t="s">
        <v>24</v>
      </c>
      <c r="I40" s="4903" t="s">
        <v>705</v>
      </c>
    </row>
    <row customHeight="1" ht="11.25">
      <c r="A41" s="4903" t="s">
        <v>2175</v>
      </c>
      <c r="B41" s="4903" t="s">
        <v>14</v>
      </c>
      <c r="C41" s="4903" t="s">
        <v>2310</v>
      </c>
      <c r="D41" s="4903" t="s">
        <v>2311</v>
      </c>
      <c r="E41" s="4903" t="s">
        <v>2312</v>
      </c>
      <c r="F41" s="4903" t="s">
        <v>2313</v>
      </c>
      <c r="G41" s="4903" t="s">
        <v>24</v>
      </c>
      <c r="H41" s="4903" t="s">
        <v>24</v>
      </c>
      <c r="I41" s="4903" t="s">
        <v>705</v>
      </c>
    </row>
    <row customHeight="1" ht="11.25">
      <c r="A42" s="4903" t="s">
        <v>2175</v>
      </c>
      <c r="B42" s="4903" t="s">
        <v>14</v>
      </c>
      <c r="C42" s="4903" t="s">
        <v>2314</v>
      </c>
      <c r="D42" s="4903" t="s">
        <v>2315</v>
      </c>
      <c r="E42" s="4903" t="s">
        <v>2316</v>
      </c>
      <c r="F42" s="4903" t="s">
        <v>2254</v>
      </c>
      <c r="G42" s="4903" t="s">
        <v>24</v>
      </c>
      <c r="H42" s="4903" t="s">
        <v>24</v>
      </c>
      <c r="I42" s="4903" t="s">
        <v>705</v>
      </c>
    </row>
    <row customHeight="1" ht="11.25">
      <c r="A43" s="4903" t="s">
        <v>2175</v>
      </c>
      <c r="B43" s="4903" t="s">
        <v>14</v>
      </c>
      <c r="C43" s="4903" t="s">
        <v>2317</v>
      </c>
      <c r="D43" s="4903" t="s">
        <v>2318</v>
      </c>
      <c r="E43" s="4903" t="s">
        <v>2319</v>
      </c>
      <c r="F43" s="4903" t="s">
        <v>2183</v>
      </c>
      <c r="G43" s="4903" t="s">
        <v>24</v>
      </c>
      <c r="H43" s="4903" t="s">
        <v>24</v>
      </c>
      <c r="I43" s="4903" t="s">
        <v>705</v>
      </c>
    </row>
    <row customHeight="1" ht="11.25">
      <c r="A44" s="4903" t="s">
        <v>2175</v>
      </c>
      <c r="B44" s="4903" t="s">
        <v>14</v>
      </c>
      <c r="C44" s="4903" t="s">
        <v>2320</v>
      </c>
      <c r="D44" s="4903" t="s">
        <v>2321</v>
      </c>
      <c r="E44" s="4903" t="s">
        <v>2322</v>
      </c>
      <c r="F44" s="4903" t="s">
        <v>2213</v>
      </c>
      <c r="G44" s="4903" t="s">
        <v>24</v>
      </c>
      <c r="H44" s="4903" t="s">
        <v>24</v>
      </c>
      <c r="I44" s="4903" t="s">
        <v>705</v>
      </c>
    </row>
    <row customHeight="1" ht="11.25">
      <c r="A45" s="4903" t="s">
        <v>2175</v>
      </c>
      <c r="B45" s="4903" t="s">
        <v>14</v>
      </c>
      <c r="C45" s="4903" t="s">
        <v>2323</v>
      </c>
      <c r="D45" s="4903" t="s">
        <v>2324</v>
      </c>
      <c r="E45" s="4903" t="s">
        <v>2325</v>
      </c>
      <c r="F45" s="4903" t="s">
        <v>2194</v>
      </c>
      <c r="G45" s="4903" t="s">
        <v>24</v>
      </c>
      <c r="H45" s="4903" t="s">
        <v>24</v>
      </c>
      <c r="I45" s="4903" t="s">
        <v>705</v>
      </c>
    </row>
    <row customHeight="1" ht="11.25">
      <c r="A46" s="4903" t="s">
        <v>2175</v>
      </c>
      <c r="B46" s="4903" t="s">
        <v>14</v>
      </c>
      <c r="C46" s="4903" t="s">
        <v>2326</v>
      </c>
      <c r="D46" s="4903" t="s">
        <v>2327</v>
      </c>
      <c r="E46" s="4903" t="s">
        <v>2328</v>
      </c>
      <c r="F46" s="4903" t="s">
        <v>2254</v>
      </c>
      <c r="G46" s="4903" t="s">
        <v>24</v>
      </c>
      <c r="H46" s="4903" t="s">
        <v>24</v>
      </c>
      <c r="I46" s="4903" t="s">
        <v>705</v>
      </c>
    </row>
    <row customHeight="1" ht="11.25">
      <c r="A47" s="4903" t="s">
        <v>2175</v>
      </c>
      <c r="B47" s="4903" t="s">
        <v>14</v>
      </c>
      <c r="C47" s="4903" t="s">
        <v>2329</v>
      </c>
      <c r="D47" s="4903" t="s">
        <v>2330</v>
      </c>
      <c r="E47" s="4903" t="s">
        <v>2331</v>
      </c>
      <c r="F47" s="4903" t="s">
        <v>2332</v>
      </c>
      <c r="G47" s="4903" t="s">
        <v>24</v>
      </c>
      <c r="H47" s="4903" t="s">
        <v>24</v>
      </c>
      <c r="I47" s="4903" t="s">
        <v>705</v>
      </c>
    </row>
    <row customHeight="1" ht="11.25">
      <c r="A48" s="4903" t="s">
        <v>2175</v>
      </c>
      <c r="B48" s="4903" t="s">
        <v>14</v>
      </c>
      <c r="C48" s="4903" t="s">
        <v>2333</v>
      </c>
      <c r="D48" s="4903" t="s">
        <v>2334</v>
      </c>
      <c r="E48" s="4903" t="s">
        <v>2335</v>
      </c>
      <c r="F48" s="4903" t="s">
        <v>2213</v>
      </c>
      <c r="G48" s="4903" t="s">
        <v>24</v>
      </c>
      <c r="H48" s="4903" t="s">
        <v>24</v>
      </c>
      <c r="I48" s="4903" t="s">
        <v>705</v>
      </c>
    </row>
    <row customHeight="1" ht="11.25">
      <c r="A49" s="4903" t="s">
        <v>2175</v>
      </c>
      <c r="B49" s="4903" t="s">
        <v>14</v>
      </c>
      <c r="C49" s="4903" t="s">
        <v>2336</v>
      </c>
      <c r="D49" s="4903" t="s">
        <v>2337</v>
      </c>
      <c r="E49" s="4903" t="s">
        <v>2338</v>
      </c>
      <c r="F49" s="4903" t="s">
        <v>2269</v>
      </c>
      <c r="G49" s="4903" t="s">
        <v>24</v>
      </c>
      <c r="H49" s="4903" t="s">
        <v>24</v>
      </c>
      <c r="I49" s="4903" t="s">
        <v>705</v>
      </c>
    </row>
    <row customHeight="1" ht="11.25">
      <c r="A50" s="4903" t="s">
        <v>2175</v>
      </c>
      <c r="B50" s="4903" t="s">
        <v>14</v>
      </c>
      <c r="C50" s="4903" t="s">
        <v>2339</v>
      </c>
      <c r="D50" s="4903" t="s">
        <v>2340</v>
      </c>
      <c r="E50" s="4903" t="s">
        <v>2341</v>
      </c>
      <c r="F50" s="4903" t="s">
        <v>2342</v>
      </c>
      <c r="G50" s="4903" t="s">
        <v>24</v>
      </c>
      <c r="H50" s="4903" t="s">
        <v>24</v>
      </c>
      <c r="I50" s="4903" t="s">
        <v>705</v>
      </c>
    </row>
    <row customHeight="1" ht="11.25">
      <c r="A51" s="4903" t="s">
        <v>2175</v>
      </c>
      <c r="B51" s="4903" t="s">
        <v>14</v>
      </c>
      <c r="C51" s="4903" t="s">
        <v>2343</v>
      </c>
      <c r="D51" s="4903" t="s">
        <v>2344</v>
      </c>
      <c r="E51" s="4903" t="s">
        <v>2345</v>
      </c>
      <c r="F51" s="4903" t="s">
        <v>2346</v>
      </c>
      <c r="G51" s="4903" t="s">
        <v>24</v>
      </c>
      <c r="H51" s="4903" t="s">
        <v>24</v>
      </c>
      <c r="I51" s="4903" t="s">
        <v>705</v>
      </c>
    </row>
    <row customHeight="1" ht="11.25">
      <c r="A52" s="4903" t="s">
        <v>2175</v>
      </c>
      <c r="B52" s="4903" t="s">
        <v>14</v>
      </c>
      <c r="C52" s="4903" t="s">
        <v>2347</v>
      </c>
      <c r="D52" s="4903" t="s">
        <v>2348</v>
      </c>
      <c r="E52" s="4903" t="s">
        <v>2349</v>
      </c>
      <c r="F52" s="4903" t="s">
        <v>2346</v>
      </c>
      <c r="G52" s="4903" t="s">
        <v>24</v>
      </c>
      <c r="H52" s="4903" t="s">
        <v>24</v>
      </c>
      <c r="I52" s="4903" t="s">
        <v>705</v>
      </c>
    </row>
    <row customHeight="1" ht="11.25">
      <c r="A53" s="4903" t="s">
        <v>2175</v>
      </c>
      <c r="B53" s="4903" t="s">
        <v>14</v>
      </c>
      <c r="C53" s="4903" t="s">
        <v>2350</v>
      </c>
      <c r="D53" s="4903" t="s">
        <v>2351</v>
      </c>
      <c r="E53" s="4903" t="s">
        <v>2352</v>
      </c>
      <c r="F53" s="4903" t="s">
        <v>2353</v>
      </c>
      <c r="G53" s="4903" t="s">
        <v>24</v>
      </c>
      <c r="H53" s="4903" t="s">
        <v>24</v>
      </c>
      <c r="I53" s="4903" t="s">
        <v>705</v>
      </c>
    </row>
    <row customHeight="1" ht="11.25">
      <c r="A54" s="4903" t="s">
        <v>2175</v>
      </c>
      <c r="B54" s="4903" t="s">
        <v>14</v>
      </c>
      <c r="C54" s="4903" t="s">
        <v>2354</v>
      </c>
      <c r="D54" s="4903" t="s">
        <v>2355</v>
      </c>
      <c r="E54" s="4903" t="s">
        <v>2356</v>
      </c>
      <c r="F54" s="4903" t="s">
        <v>2213</v>
      </c>
      <c r="G54" s="4903" t="s">
        <v>24</v>
      </c>
      <c r="H54" s="4903" t="s">
        <v>24</v>
      </c>
      <c r="I54" s="4903" t="s">
        <v>705</v>
      </c>
    </row>
    <row customHeight="1" ht="11.25">
      <c r="A55" s="4903" t="s">
        <v>2175</v>
      </c>
      <c r="B55" s="4903" t="s">
        <v>14</v>
      </c>
      <c r="C55" s="4903" t="s">
        <v>2357</v>
      </c>
      <c r="D55" s="4903" t="s">
        <v>2358</v>
      </c>
      <c r="E55" s="4903" t="s">
        <v>2359</v>
      </c>
      <c r="F55" s="4903" t="s">
        <v>2360</v>
      </c>
      <c r="G55" s="4903" t="s">
        <v>24</v>
      </c>
      <c r="H55" s="4903" t="s">
        <v>2361</v>
      </c>
      <c r="I55" s="4903" t="s">
        <v>705</v>
      </c>
    </row>
    <row customHeight="1" ht="11.25">
      <c r="A56" s="4903" t="s">
        <v>2175</v>
      </c>
      <c r="B56" s="4903" t="s">
        <v>14</v>
      </c>
      <c r="C56" s="4903" t="s">
        <v>2362</v>
      </c>
      <c r="D56" s="4903" t="s">
        <v>2363</v>
      </c>
      <c r="E56" s="4903" t="s">
        <v>2364</v>
      </c>
      <c r="F56" s="4903" t="s">
        <v>2254</v>
      </c>
      <c r="G56" s="4903" t="s">
        <v>2365</v>
      </c>
      <c r="H56" s="4903" t="s">
        <v>24</v>
      </c>
      <c r="I56" s="4903" t="s">
        <v>705</v>
      </c>
    </row>
    <row customHeight="1" ht="11.25">
      <c r="A57" s="4903" t="s">
        <v>2175</v>
      </c>
      <c r="B57" s="4903" t="s">
        <v>14</v>
      </c>
      <c r="C57" s="4903" t="s">
        <v>2366</v>
      </c>
      <c r="D57" s="4903" t="s">
        <v>2367</v>
      </c>
      <c r="E57" s="4903" t="s">
        <v>2368</v>
      </c>
      <c r="F57" s="4903" t="s">
        <v>2254</v>
      </c>
      <c r="G57" s="4903" t="s">
        <v>24</v>
      </c>
      <c r="H57" s="4903" t="s">
        <v>24</v>
      </c>
      <c r="I57" s="4903" t="s">
        <v>705</v>
      </c>
    </row>
    <row customHeight="1" ht="11.25">
      <c r="A58" s="4903" t="s">
        <v>2175</v>
      </c>
      <c r="B58" s="4903" t="s">
        <v>14</v>
      </c>
      <c r="C58" s="4903" t="s">
        <v>2369</v>
      </c>
      <c r="D58" s="4903" t="s">
        <v>2370</v>
      </c>
      <c r="E58" s="4903" t="s">
        <v>2371</v>
      </c>
      <c r="F58" s="4903" t="s">
        <v>2183</v>
      </c>
      <c r="G58" s="4903" t="s">
        <v>24</v>
      </c>
      <c r="H58" s="4903" t="s">
        <v>24</v>
      </c>
      <c r="I58" s="4903" t="s">
        <v>705</v>
      </c>
    </row>
    <row customHeight="1" ht="11.25">
      <c r="A59" s="4903" t="s">
        <v>2175</v>
      </c>
      <c r="B59" s="4903" t="s">
        <v>14</v>
      </c>
      <c r="C59" s="4903" t="s">
        <v>2372</v>
      </c>
      <c r="D59" s="4903" t="s">
        <v>2373</v>
      </c>
      <c r="E59" s="4903" t="s">
        <v>2374</v>
      </c>
      <c r="F59" s="4903" t="s">
        <v>2375</v>
      </c>
      <c r="G59" s="4903" t="s">
        <v>24</v>
      </c>
      <c r="H59" s="4903" t="s">
        <v>24</v>
      </c>
      <c r="I59" s="4903" t="s">
        <v>705</v>
      </c>
    </row>
    <row customHeight="1" ht="11.25">
      <c r="A60" s="4903" t="s">
        <v>2175</v>
      </c>
      <c r="B60" s="4903" t="s">
        <v>14</v>
      </c>
      <c r="C60" s="4903" t="s">
        <v>2376</v>
      </c>
      <c r="D60" s="4903" t="s">
        <v>2377</v>
      </c>
      <c r="E60" s="4903" t="s">
        <v>2378</v>
      </c>
      <c r="F60" s="4903" t="s">
        <v>2375</v>
      </c>
      <c r="G60" s="4903" t="s">
        <v>24</v>
      </c>
      <c r="H60" s="4903" t="s">
        <v>24</v>
      </c>
      <c r="I60" s="4903" t="s">
        <v>705</v>
      </c>
    </row>
    <row customHeight="1" ht="11.25">
      <c r="A61" s="4903" t="s">
        <v>2175</v>
      </c>
      <c r="B61" s="4903" t="s">
        <v>14</v>
      </c>
      <c r="C61" s="4903" t="s">
        <v>2379</v>
      </c>
      <c r="D61" s="4903" t="s">
        <v>2380</v>
      </c>
      <c r="E61" s="4903" t="s">
        <v>2381</v>
      </c>
      <c r="F61" s="4903" t="s">
        <v>2254</v>
      </c>
      <c r="G61" s="4903" t="s">
        <v>24</v>
      </c>
      <c r="H61" s="4903" t="s">
        <v>24</v>
      </c>
      <c r="I61" s="4903" t="s">
        <v>705</v>
      </c>
    </row>
    <row customHeight="1" ht="11.25">
      <c r="A62" s="4903" t="s">
        <v>2175</v>
      </c>
      <c r="B62" s="4903" t="s">
        <v>14</v>
      </c>
      <c r="C62" s="4903" t="s">
        <v>2382</v>
      </c>
      <c r="D62" s="4903" t="s">
        <v>2383</v>
      </c>
      <c r="E62" s="4903" t="s">
        <v>2384</v>
      </c>
      <c r="F62" s="4903" t="s">
        <v>2179</v>
      </c>
      <c r="G62" s="4903" t="s">
        <v>24</v>
      </c>
      <c r="H62" s="4903" t="s">
        <v>24</v>
      </c>
      <c r="I62" s="4903" t="s">
        <v>705</v>
      </c>
    </row>
    <row customHeight="1" ht="11.25">
      <c r="A63" s="4903" t="s">
        <v>2175</v>
      </c>
      <c r="B63" s="4903" t="s">
        <v>14</v>
      </c>
      <c r="C63" s="4903" t="s">
        <v>2385</v>
      </c>
      <c r="D63" s="4903" t="s">
        <v>2386</v>
      </c>
      <c r="E63" s="4903" t="s">
        <v>2295</v>
      </c>
      <c r="F63" s="4903" t="s">
        <v>2209</v>
      </c>
      <c r="G63" s="4903" t="s">
        <v>2387</v>
      </c>
      <c r="H63" s="4903" t="s">
        <v>24</v>
      </c>
      <c r="I63" s="4903" t="s">
        <v>705</v>
      </c>
    </row>
    <row customHeight="1" ht="11.25">
      <c r="A64" s="4903" t="s">
        <v>2175</v>
      </c>
      <c r="B64" s="4903" t="s">
        <v>14</v>
      </c>
      <c r="C64" s="4903" t="s">
        <v>2388</v>
      </c>
      <c r="D64" s="4903" t="s">
        <v>2389</v>
      </c>
      <c r="E64" s="4903" t="s">
        <v>2390</v>
      </c>
      <c r="F64" s="4903" t="s">
        <v>2391</v>
      </c>
      <c r="G64" s="4903" t="s">
        <v>24</v>
      </c>
      <c r="H64" s="4903" t="s">
        <v>24</v>
      </c>
      <c r="I64" s="4903" t="s">
        <v>705</v>
      </c>
    </row>
    <row customHeight="1" ht="11.25">
      <c r="A65" s="4903" t="s">
        <v>2175</v>
      </c>
      <c r="B65" s="4903" t="s">
        <v>14</v>
      </c>
      <c r="C65" s="4903" t="s">
        <v>2392</v>
      </c>
      <c r="D65" s="4903" t="s">
        <v>2393</v>
      </c>
      <c r="E65" s="4903" t="s">
        <v>2394</v>
      </c>
      <c r="F65" s="4903" t="s">
        <v>2198</v>
      </c>
      <c r="G65" s="4903" t="s">
        <v>24</v>
      </c>
      <c r="H65" s="4903" t="s">
        <v>24</v>
      </c>
      <c r="I65" s="4903" t="s">
        <v>705</v>
      </c>
    </row>
    <row customHeight="1" ht="11.25">
      <c r="A66" s="4903" t="s">
        <v>2175</v>
      </c>
      <c r="B66" s="4903" t="s">
        <v>14</v>
      </c>
      <c r="C66" s="4903" t="s">
        <v>2395</v>
      </c>
      <c r="D66" s="4903" t="s">
        <v>2396</v>
      </c>
      <c r="E66" s="4903" t="s">
        <v>2397</v>
      </c>
      <c r="F66" s="4903" t="s">
        <v>2289</v>
      </c>
      <c r="G66" s="4903" t="s">
        <v>24</v>
      </c>
      <c r="H66" s="4903" t="s">
        <v>24</v>
      </c>
      <c r="I66" s="4903" t="s">
        <v>705</v>
      </c>
    </row>
    <row customHeight="1" ht="11.25">
      <c r="A67" s="4903" t="s">
        <v>2175</v>
      </c>
      <c r="B67" s="4903" t="s">
        <v>14</v>
      </c>
      <c r="C67" s="4903" t="s">
        <v>2398</v>
      </c>
      <c r="D67" s="4903" t="s">
        <v>2399</v>
      </c>
      <c r="E67" s="4903" t="s">
        <v>2400</v>
      </c>
      <c r="F67" s="4903" t="s">
        <v>2289</v>
      </c>
      <c r="G67" s="4903" t="s">
        <v>24</v>
      </c>
      <c r="H67" s="4903" t="s">
        <v>24</v>
      </c>
      <c r="I67" s="4903" t="s">
        <v>705</v>
      </c>
    </row>
    <row customHeight="1" ht="11.25">
      <c r="A68" s="4903" t="s">
        <v>2175</v>
      </c>
      <c r="B68" s="4903" t="s">
        <v>14</v>
      </c>
      <c r="C68" s="4903" t="s">
        <v>2401</v>
      </c>
      <c r="D68" s="4903" t="s">
        <v>2402</v>
      </c>
      <c r="E68" s="4903" t="s">
        <v>2403</v>
      </c>
      <c r="F68" s="4903" t="s">
        <v>2404</v>
      </c>
      <c r="G68" s="4903" t="s">
        <v>24</v>
      </c>
      <c r="H68" s="4903" t="s">
        <v>24</v>
      </c>
      <c r="I68" s="4903" t="s">
        <v>705</v>
      </c>
    </row>
    <row customHeight="1" ht="11.25">
      <c r="A69" s="4903" t="s">
        <v>2175</v>
      </c>
      <c r="B69" s="4903" t="s">
        <v>14</v>
      </c>
      <c r="C69" s="4903" t="s">
        <v>2405</v>
      </c>
      <c r="D69" s="4903" t="s">
        <v>2406</v>
      </c>
      <c r="E69" s="4903" t="s">
        <v>2407</v>
      </c>
      <c r="F69" s="4903" t="s">
        <v>2258</v>
      </c>
      <c r="G69" s="4903" t="s">
        <v>24</v>
      </c>
      <c r="H69" s="4903" t="s">
        <v>24</v>
      </c>
      <c r="I69" s="4903" t="s">
        <v>705</v>
      </c>
    </row>
    <row customHeight="1" ht="11.25">
      <c r="A70" s="4903" t="s">
        <v>2175</v>
      </c>
      <c r="B70" s="4903" t="s">
        <v>14</v>
      </c>
      <c r="C70" s="4903" t="s">
        <v>2408</v>
      </c>
      <c r="D70" s="4903" t="s">
        <v>2409</v>
      </c>
      <c r="E70" s="4903" t="s">
        <v>2410</v>
      </c>
      <c r="F70" s="4903" t="s">
        <v>2194</v>
      </c>
      <c r="G70" s="4903" t="s">
        <v>24</v>
      </c>
      <c r="H70" s="4903" t="s">
        <v>24</v>
      </c>
      <c r="I70" s="4903" t="s">
        <v>705</v>
      </c>
    </row>
    <row customHeight="1" ht="11.25">
      <c r="A71" s="4903" t="s">
        <v>2175</v>
      </c>
      <c r="B71" s="4903" t="s">
        <v>14</v>
      </c>
      <c r="C71" s="4903" t="s">
        <v>2411</v>
      </c>
      <c r="D71" s="4903" t="s">
        <v>2412</v>
      </c>
      <c r="E71" s="4903" t="s">
        <v>2413</v>
      </c>
      <c r="F71" s="4903" t="s">
        <v>2353</v>
      </c>
      <c r="G71" s="4903" t="s">
        <v>24</v>
      </c>
      <c r="H71" s="4903" t="s">
        <v>24</v>
      </c>
      <c r="I71" s="4903" t="s">
        <v>705</v>
      </c>
    </row>
    <row customHeight="1" ht="11.25">
      <c r="A72" s="4903" t="s">
        <v>2175</v>
      </c>
      <c r="B72" s="4903" t="s">
        <v>14</v>
      </c>
      <c r="C72" s="4903" t="s">
        <v>2414</v>
      </c>
      <c r="D72" s="4903" t="s">
        <v>2415</v>
      </c>
      <c r="E72" s="4903" t="s">
        <v>2416</v>
      </c>
      <c r="F72" s="4903" t="s">
        <v>2269</v>
      </c>
      <c r="G72" s="4903" t="s">
        <v>24</v>
      </c>
      <c r="H72" s="4903" t="s">
        <v>2417</v>
      </c>
      <c r="I72" s="4903" t="s">
        <v>705</v>
      </c>
    </row>
    <row customHeight="1" ht="11.25">
      <c r="A73" s="4903" t="s">
        <v>2175</v>
      </c>
      <c r="B73" s="4903" t="s">
        <v>14</v>
      </c>
      <c r="C73" s="4903" t="s">
        <v>2418</v>
      </c>
      <c r="D73" s="4903" t="s">
        <v>2419</v>
      </c>
      <c r="E73" s="4903" t="s">
        <v>2420</v>
      </c>
      <c r="F73" s="4903" t="s">
        <v>2289</v>
      </c>
      <c r="G73" s="4903" t="s">
        <v>24</v>
      </c>
      <c r="H73" s="4903" t="s">
        <v>24</v>
      </c>
      <c r="I73" s="4903" t="s">
        <v>705</v>
      </c>
    </row>
    <row customHeight="1" ht="11.25">
      <c r="A74" s="4903" t="s">
        <v>2175</v>
      </c>
      <c r="B74" s="4903" t="s">
        <v>14</v>
      </c>
      <c r="C74" s="4903" t="s">
        <v>2421</v>
      </c>
      <c r="D74" s="4903" t="s">
        <v>2422</v>
      </c>
      <c r="E74" s="4903" t="s">
        <v>2423</v>
      </c>
      <c r="F74" s="4903" t="s">
        <v>2198</v>
      </c>
      <c r="G74" s="4903" t="s">
        <v>24</v>
      </c>
      <c r="H74" s="4903" t="s">
        <v>24</v>
      </c>
      <c r="I74" s="4903" t="s">
        <v>705</v>
      </c>
    </row>
    <row customHeight="1" ht="11.25">
      <c r="A75" s="4903" t="s">
        <v>2175</v>
      </c>
      <c r="B75" s="4903" t="s">
        <v>14</v>
      </c>
      <c r="C75" s="4903" t="s">
        <v>2424</v>
      </c>
      <c r="D75" s="4903" t="s">
        <v>2425</v>
      </c>
      <c r="E75" s="4903" t="s">
        <v>2426</v>
      </c>
      <c r="F75" s="4903" t="s">
        <v>2254</v>
      </c>
      <c r="G75" s="4903" t="s">
        <v>24</v>
      </c>
      <c r="H75" s="4903" t="s">
        <v>24</v>
      </c>
      <c r="I75" s="4903" t="s">
        <v>705</v>
      </c>
    </row>
    <row customHeight="1" ht="11.25">
      <c r="A76" s="4903" t="s">
        <v>2175</v>
      </c>
      <c r="B76" s="4903" t="s">
        <v>14</v>
      </c>
      <c r="C76" s="4903" t="s">
        <v>2427</v>
      </c>
      <c r="D76" s="4903" t="s">
        <v>2428</v>
      </c>
      <c r="E76" s="4903" t="s">
        <v>2429</v>
      </c>
      <c r="F76" s="4903" t="s">
        <v>2209</v>
      </c>
      <c r="G76" s="4903" t="s">
        <v>24</v>
      </c>
      <c r="H76" s="4903" t="s">
        <v>24</v>
      </c>
      <c r="I76" s="4903" t="s">
        <v>705</v>
      </c>
    </row>
    <row customHeight="1" ht="11.25">
      <c r="A77" s="4903" t="s">
        <v>2175</v>
      </c>
      <c r="B77" s="4903" t="s">
        <v>14</v>
      </c>
      <c r="C77" s="4903" t="s">
        <v>2430</v>
      </c>
      <c r="D77" s="4903" t="s">
        <v>2431</v>
      </c>
      <c r="E77" s="4903" t="s">
        <v>2432</v>
      </c>
      <c r="F77" s="4903" t="s">
        <v>2209</v>
      </c>
      <c r="G77" s="4903" t="s">
        <v>24</v>
      </c>
      <c r="H77" s="4903" t="s">
        <v>24</v>
      </c>
      <c r="I77" s="4903" t="s">
        <v>705</v>
      </c>
    </row>
    <row customHeight="1" ht="11.25">
      <c r="A78" s="4903" t="s">
        <v>2175</v>
      </c>
      <c r="B78" s="4903" t="s">
        <v>14</v>
      </c>
      <c r="C78" s="4903" t="s">
        <v>2433</v>
      </c>
      <c r="D78" s="4903" t="s">
        <v>2434</v>
      </c>
      <c r="E78" s="4903" t="s">
        <v>2435</v>
      </c>
      <c r="F78" s="4903" t="s">
        <v>2289</v>
      </c>
      <c r="G78" s="4903" t="s">
        <v>24</v>
      </c>
      <c r="H78" s="4903" t="s">
        <v>24</v>
      </c>
      <c r="I78" s="4903" t="s">
        <v>705</v>
      </c>
    </row>
    <row customHeight="1" ht="11.25">
      <c r="A79" s="4903" t="s">
        <v>2175</v>
      </c>
      <c r="B79" s="4903" t="s">
        <v>14</v>
      </c>
      <c r="C79" s="4903" t="s">
        <v>2436</v>
      </c>
      <c r="D79" s="4903" t="s">
        <v>2437</v>
      </c>
      <c r="E79" s="4903" t="s">
        <v>2438</v>
      </c>
      <c r="F79" s="4903" t="s">
        <v>2439</v>
      </c>
      <c r="G79" s="4903" t="s">
        <v>24</v>
      </c>
      <c r="H79" s="4903" t="s">
        <v>24</v>
      </c>
      <c r="I79" s="4903" t="s">
        <v>705</v>
      </c>
    </row>
    <row customHeight="1" ht="11.25">
      <c r="A80" s="4903" t="s">
        <v>2175</v>
      </c>
      <c r="B80" s="4903" t="s">
        <v>14</v>
      </c>
      <c r="C80" s="4903" t="s">
        <v>2440</v>
      </c>
      <c r="D80" s="4903" t="s">
        <v>2441</v>
      </c>
      <c r="E80" s="4903" t="s">
        <v>2442</v>
      </c>
      <c r="F80" s="4903" t="s">
        <v>2443</v>
      </c>
      <c r="G80" s="4903" t="s">
        <v>24</v>
      </c>
      <c r="H80" s="4903" t="s">
        <v>24</v>
      </c>
      <c r="I80" s="4903" t="s">
        <v>705</v>
      </c>
    </row>
    <row customHeight="1" ht="11.25">
      <c r="A81" s="4903" t="s">
        <v>2175</v>
      </c>
      <c r="B81" s="4903" t="s">
        <v>14</v>
      </c>
      <c r="C81" s="4903" t="s">
        <v>2444</v>
      </c>
      <c r="D81" s="4903" t="s">
        <v>2445</v>
      </c>
      <c r="E81" s="4903" t="s">
        <v>2446</v>
      </c>
      <c r="F81" s="4903" t="s">
        <v>2332</v>
      </c>
      <c r="G81" s="4903" t="s">
        <v>24</v>
      </c>
      <c r="H81" s="4903" t="s">
        <v>24</v>
      </c>
      <c r="I81" s="4903" t="s">
        <v>705</v>
      </c>
    </row>
    <row customHeight="1" ht="11.25">
      <c r="A82" s="4903" t="s">
        <v>2175</v>
      </c>
      <c r="B82" s="4903" t="s">
        <v>14</v>
      </c>
      <c r="C82" s="4903" t="s">
        <v>2447</v>
      </c>
      <c r="D82" s="4903" t="s">
        <v>2448</v>
      </c>
      <c r="E82" s="4903" t="s">
        <v>2449</v>
      </c>
      <c r="F82" s="4903" t="s">
        <v>2269</v>
      </c>
      <c r="G82" s="4903" t="s">
        <v>24</v>
      </c>
      <c r="H82" s="4903" t="s">
        <v>24</v>
      </c>
      <c r="I82" s="4903" t="s">
        <v>705</v>
      </c>
    </row>
    <row customHeight="1" ht="11.25">
      <c r="A83" s="4903" t="s">
        <v>2175</v>
      </c>
      <c r="B83" s="4903" t="s">
        <v>14</v>
      </c>
      <c r="C83" s="4903" t="s">
        <v>2450</v>
      </c>
      <c r="D83" s="4903" t="s">
        <v>2451</v>
      </c>
      <c r="E83" s="4903" t="s">
        <v>2452</v>
      </c>
      <c r="F83" s="4903" t="s">
        <v>2254</v>
      </c>
      <c r="G83" s="4903" t="s">
        <v>24</v>
      </c>
      <c r="H83" s="4903" t="s">
        <v>24</v>
      </c>
      <c r="I83" s="4903" t="s">
        <v>705</v>
      </c>
    </row>
    <row customHeight="1" ht="11.25">
      <c r="A84" s="4903" t="s">
        <v>2175</v>
      </c>
      <c r="B84" s="4903" t="s">
        <v>14</v>
      </c>
      <c r="C84" s="4903" t="s">
        <v>2453</v>
      </c>
      <c r="D84" s="4903" t="s">
        <v>2454</v>
      </c>
      <c r="E84" s="4903" t="s">
        <v>2455</v>
      </c>
      <c r="F84" s="4903" t="s">
        <v>2209</v>
      </c>
      <c r="G84" s="4903" t="s">
        <v>24</v>
      </c>
      <c r="H84" s="4903" t="s">
        <v>24</v>
      </c>
      <c r="I84" s="4903" t="s">
        <v>705</v>
      </c>
    </row>
    <row customHeight="1" ht="11.25">
      <c r="A85" s="4903" t="s">
        <v>2175</v>
      </c>
      <c r="B85" s="4903" t="s">
        <v>14</v>
      </c>
      <c r="C85" s="4903" t="s">
        <v>2456</v>
      </c>
      <c r="D85" s="4903" t="s">
        <v>2457</v>
      </c>
      <c r="E85" s="4903" t="s">
        <v>2458</v>
      </c>
      <c r="F85" s="4903" t="s">
        <v>2209</v>
      </c>
      <c r="G85" s="4903" t="s">
        <v>24</v>
      </c>
      <c r="H85" s="4903" t="s">
        <v>24</v>
      </c>
      <c r="I85" s="4903" t="s">
        <v>705</v>
      </c>
    </row>
    <row customHeight="1" ht="11.25">
      <c r="A86" s="4903" t="s">
        <v>2175</v>
      </c>
      <c r="B86" s="4903" t="s">
        <v>14</v>
      </c>
      <c r="C86" s="4903" t="s">
        <v>2459</v>
      </c>
      <c r="D86" s="4903" t="s">
        <v>2460</v>
      </c>
      <c r="E86" s="4903" t="s">
        <v>2461</v>
      </c>
      <c r="F86" s="4903" t="s">
        <v>2258</v>
      </c>
      <c r="G86" s="4903" t="s">
        <v>24</v>
      </c>
      <c r="H86" s="4903" t="s">
        <v>24</v>
      </c>
      <c r="I86" s="4903" t="s">
        <v>705</v>
      </c>
    </row>
    <row customHeight="1" ht="11.25">
      <c r="A87" s="4903" t="s">
        <v>2175</v>
      </c>
      <c r="B87" s="4903" t="s">
        <v>14</v>
      </c>
      <c r="C87" s="4903" t="s">
        <v>2462</v>
      </c>
      <c r="D87" s="4903" t="s">
        <v>2463</v>
      </c>
      <c r="E87" s="4903" t="s">
        <v>2464</v>
      </c>
      <c r="F87" s="4903" t="s">
        <v>2209</v>
      </c>
      <c r="G87" s="4903" t="s">
        <v>24</v>
      </c>
      <c r="H87" s="4903" t="s">
        <v>24</v>
      </c>
      <c r="I87" s="4903" t="s">
        <v>705</v>
      </c>
    </row>
    <row customHeight="1" ht="11.25">
      <c r="A88" s="4903" t="s">
        <v>2175</v>
      </c>
      <c r="B88" s="4903" t="s">
        <v>14</v>
      </c>
      <c r="C88" s="4903" t="s">
        <v>2465</v>
      </c>
      <c r="D88" s="4903" t="s">
        <v>2466</v>
      </c>
      <c r="E88" s="4903" t="s">
        <v>2467</v>
      </c>
      <c r="F88" s="4903" t="s">
        <v>2468</v>
      </c>
      <c r="G88" s="4903" t="s">
        <v>24</v>
      </c>
      <c r="H88" s="4903" t="s">
        <v>24</v>
      </c>
      <c r="I88" s="4903" t="s">
        <v>705</v>
      </c>
    </row>
    <row customHeight="1" ht="11.25">
      <c r="A89" s="4903" t="s">
        <v>2175</v>
      </c>
      <c r="B89" s="4903" t="s">
        <v>14</v>
      </c>
      <c r="C89" s="4903" t="s">
        <v>2469</v>
      </c>
      <c r="D89" s="4903" t="s">
        <v>2470</v>
      </c>
      <c r="E89" s="4903" t="s">
        <v>2471</v>
      </c>
      <c r="F89" s="4903" t="s">
        <v>2209</v>
      </c>
      <c r="G89" s="4903" t="s">
        <v>24</v>
      </c>
      <c r="H89" s="4903" t="s">
        <v>24</v>
      </c>
      <c r="I89" s="4903" t="s">
        <v>705</v>
      </c>
    </row>
    <row customHeight="1" ht="11.25">
      <c r="A90" s="4903" t="s">
        <v>2175</v>
      </c>
      <c r="B90" s="4903" t="s">
        <v>14</v>
      </c>
      <c r="C90" s="4903" t="s">
        <v>2472</v>
      </c>
      <c r="D90" s="4903" t="s">
        <v>2473</v>
      </c>
      <c r="E90" s="4903" t="s">
        <v>2474</v>
      </c>
      <c r="F90" s="4903" t="s">
        <v>2475</v>
      </c>
      <c r="G90" s="4903" t="s">
        <v>24</v>
      </c>
      <c r="H90" s="4903" t="s">
        <v>24</v>
      </c>
      <c r="I90" s="4903" t="s">
        <v>705</v>
      </c>
    </row>
    <row customHeight="1" ht="11.25">
      <c r="A91" s="4903" t="s">
        <v>2175</v>
      </c>
      <c r="B91" s="4903" t="s">
        <v>14</v>
      </c>
      <c r="C91" s="4903" t="s">
        <v>2476</v>
      </c>
      <c r="D91" s="4903" t="s">
        <v>2477</v>
      </c>
      <c r="E91" s="4903" t="s">
        <v>2478</v>
      </c>
      <c r="F91" s="4903" t="s">
        <v>2258</v>
      </c>
      <c r="G91" s="4903" t="s">
        <v>24</v>
      </c>
      <c r="H91" s="4903" t="s">
        <v>24</v>
      </c>
      <c r="I91" s="4903" t="s">
        <v>705</v>
      </c>
    </row>
    <row customHeight="1" ht="11.25">
      <c r="A92" s="4903" t="s">
        <v>2175</v>
      </c>
      <c r="B92" s="4903" t="s">
        <v>14</v>
      </c>
      <c r="C92" s="4903" t="s">
        <v>2479</v>
      </c>
      <c r="D92" s="4903" t="s">
        <v>2480</v>
      </c>
      <c r="E92" s="4903" t="s">
        <v>2481</v>
      </c>
      <c r="F92" s="4903" t="s">
        <v>2293</v>
      </c>
      <c r="G92" s="4903" t="s">
        <v>24</v>
      </c>
      <c r="H92" s="4903" t="s">
        <v>24</v>
      </c>
      <c r="I92" s="4903" t="s">
        <v>705</v>
      </c>
    </row>
    <row customHeight="1" ht="11.25">
      <c r="A93" s="4903" t="s">
        <v>2175</v>
      </c>
      <c r="B93" s="4903" t="s">
        <v>14</v>
      </c>
      <c r="C93" s="4903" t="s">
        <v>2482</v>
      </c>
      <c r="D93" s="4903" t="s">
        <v>2483</v>
      </c>
      <c r="E93" s="4903" t="s">
        <v>2484</v>
      </c>
      <c r="F93" s="4903" t="s">
        <v>2183</v>
      </c>
      <c r="G93" s="4903" t="s">
        <v>24</v>
      </c>
      <c r="H93" s="4903" t="s">
        <v>24</v>
      </c>
      <c r="I93" s="4903" t="s">
        <v>705</v>
      </c>
    </row>
    <row customHeight="1" ht="11.25">
      <c r="A94" s="4903" t="s">
        <v>2175</v>
      </c>
      <c r="B94" s="4903" t="s">
        <v>14</v>
      </c>
      <c r="C94" s="4903" t="s">
        <v>2485</v>
      </c>
      <c r="D94" s="4903" t="s">
        <v>2486</v>
      </c>
      <c r="E94" s="4903" t="s">
        <v>2487</v>
      </c>
      <c r="F94" s="4903" t="s">
        <v>2289</v>
      </c>
      <c r="G94" s="4903" t="s">
        <v>24</v>
      </c>
      <c r="H94" s="4903" t="s">
        <v>24</v>
      </c>
      <c r="I94" s="4903" t="s">
        <v>705</v>
      </c>
    </row>
    <row customHeight="1" ht="11.25">
      <c r="A95" s="4903" t="s">
        <v>2175</v>
      </c>
      <c r="B95" s="4903" t="s">
        <v>14</v>
      </c>
      <c r="C95" s="4903" t="s">
        <v>2488</v>
      </c>
      <c r="D95" s="4903" t="s">
        <v>2489</v>
      </c>
      <c r="E95" s="4903" t="s">
        <v>2490</v>
      </c>
      <c r="F95" s="4903" t="s">
        <v>2293</v>
      </c>
      <c r="G95" s="4903" t="s">
        <v>24</v>
      </c>
      <c r="H95" s="4903" t="s">
        <v>24</v>
      </c>
      <c r="I95" s="4903" t="s">
        <v>705</v>
      </c>
    </row>
    <row customHeight="1" ht="11.25">
      <c r="A96" s="4903" t="s">
        <v>2175</v>
      </c>
      <c r="B96" s="4903" t="s">
        <v>14</v>
      </c>
      <c r="C96" s="4903" t="s">
        <v>2491</v>
      </c>
      <c r="D96" s="4903" t="s">
        <v>2492</v>
      </c>
      <c r="E96" s="4903" t="s">
        <v>2493</v>
      </c>
      <c r="F96" s="4903" t="s">
        <v>2375</v>
      </c>
      <c r="G96" s="4903" t="s">
        <v>24</v>
      </c>
      <c r="H96" s="4903" t="s">
        <v>24</v>
      </c>
      <c r="I96" s="4903" t="s">
        <v>705</v>
      </c>
    </row>
    <row customHeight="1" ht="11.25">
      <c r="A97" s="4903" t="s">
        <v>2175</v>
      </c>
      <c r="B97" s="4903" t="s">
        <v>14</v>
      </c>
      <c r="C97" s="4903" t="s">
        <v>2494</v>
      </c>
      <c r="D97" s="4903" t="s">
        <v>2495</v>
      </c>
      <c r="E97" s="4903" t="s">
        <v>2496</v>
      </c>
      <c r="F97" s="4903" t="s">
        <v>2404</v>
      </c>
      <c r="G97" s="4903" t="s">
        <v>2497</v>
      </c>
      <c r="H97" s="4903" t="s">
        <v>24</v>
      </c>
      <c r="I97" s="4903" t="s">
        <v>705</v>
      </c>
    </row>
    <row customHeight="1" ht="11.25">
      <c r="A98" s="4903" t="s">
        <v>2175</v>
      </c>
      <c r="B98" s="4903" t="s">
        <v>14</v>
      </c>
      <c r="C98" s="4903" t="s">
        <v>2498</v>
      </c>
      <c r="D98" s="4903" t="s">
        <v>2499</v>
      </c>
      <c r="E98" s="4903" t="s">
        <v>2500</v>
      </c>
      <c r="F98" s="4903" t="s">
        <v>2501</v>
      </c>
      <c r="G98" s="4903" t="s">
        <v>2502</v>
      </c>
      <c r="H98" s="4903" t="s">
        <v>24</v>
      </c>
      <c r="I98" s="4903" t="s">
        <v>705</v>
      </c>
    </row>
    <row customHeight="1" ht="11.25">
      <c r="A99" s="4903" t="s">
        <v>2175</v>
      </c>
      <c r="B99" s="4903" t="s">
        <v>14</v>
      </c>
      <c r="C99" s="4903" t="s">
        <v>2503</v>
      </c>
      <c r="D99" s="4903" t="s">
        <v>2504</v>
      </c>
      <c r="E99" s="4903" t="s">
        <v>2505</v>
      </c>
      <c r="F99" s="4903" t="s">
        <v>2289</v>
      </c>
      <c r="G99" s="4903" t="s">
        <v>24</v>
      </c>
      <c r="H99" s="4903" t="s">
        <v>24</v>
      </c>
      <c r="I99" s="4903" t="s">
        <v>705</v>
      </c>
    </row>
    <row customHeight="1" ht="11.25">
      <c r="A100" s="4903" t="s">
        <v>2175</v>
      </c>
      <c r="B100" s="4903" t="s">
        <v>14</v>
      </c>
      <c r="C100" s="4903" t="s">
        <v>2506</v>
      </c>
      <c r="D100" s="4903" t="s">
        <v>2507</v>
      </c>
      <c r="E100" s="4903" t="s">
        <v>2508</v>
      </c>
      <c r="F100" s="4903" t="s">
        <v>2198</v>
      </c>
      <c r="G100" s="4903" t="s">
        <v>24</v>
      </c>
      <c r="H100" s="4903" t="s">
        <v>24</v>
      </c>
      <c r="I100" s="4903" t="s">
        <v>705</v>
      </c>
    </row>
    <row customHeight="1" ht="11.25">
      <c r="A101" s="4903" t="s">
        <v>2175</v>
      </c>
      <c r="B101" s="4903" t="s">
        <v>14</v>
      </c>
      <c r="C101" s="4903" t="s">
        <v>2509</v>
      </c>
      <c r="D101" s="4903" t="s">
        <v>2510</v>
      </c>
      <c r="E101" s="4903" t="s">
        <v>2511</v>
      </c>
      <c r="F101" s="4903" t="s">
        <v>2198</v>
      </c>
      <c r="G101" s="4903" t="s">
        <v>24</v>
      </c>
      <c r="H101" s="4903" t="s">
        <v>24</v>
      </c>
      <c r="I101" s="4903" t="s">
        <v>705</v>
      </c>
    </row>
    <row customHeight="1" ht="11.25">
      <c r="A102" s="4903" t="s">
        <v>2175</v>
      </c>
      <c r="B102" s="4903" t="s">
        <v>14</v>
      </c>
      <c r="C102" s="4903" t="s">
        <v>2512</v>
      </c>
      <c r="D102" s="4903" t="s">
        <v>2513</v>
      </c>
      <c r="E102" s="4903" t="s">
        <v>2514</v>
      </c>
      <c r="F102" s="4903" t="s">
        <v>2515</v>
      </c>
      <c r="G102" s="4903" t="s">
        <v>24</v>
      </c>
      <c r="H102" s="4903" t="s">
        <v>24</v>
      </c>
      <c r="I102" s="4903" t="s">
        <v>705</v>
      </c>
    </row>
    <row customHeight="1" ht="11.25">
      <c r="A103" s="4903" t="s">
        <v>2175</v>
      </c>
      <c r="B103" s="4903" t="s">
        <v>14</v>
      </c>
      <c r="C103" s="4903" t="s">
        <v>2516</v>
      </c>
      <c r="D103" s="4903" t="s">
        <v>2517</v>
      </c>
      <c r="E103" s="4903" t="s">
        <v>2518</v>
      </c>
      <c r="F103" s="4903" t="s">
        <v>2332</v>
      </c>
      <c r="G103" s="4903" t="s">
        <v>24</v>
      </c>
      <c r="H103" s="4903" t="s">
        <v>24</v>
      </c>
      <c r="I103" s="4903" t="s">
        <v>705</v>
      </c>
    </row>
    <row customHeight="1" ht="11.25">
      <c r="A104" s="4903" t="s">
        <v>2175</v>
      </c>
      <c r="B104" s="4903" t="s">
        <v>14</v>
      </c>
      <c r="C104" s="4903" t="s">
        <v>2519</v>
      </c>
      <c r="D104" s="4903" t="s">
        <v>2520</v>
      </c>
      <c r="E104" s="4903" t="s">
        <v>2521</v>
      </c>
      <c r="F104" s="4903" t="s">
        <v>2258</v>
      </c>
      <c r="G104" s="4903" t="s">
        <v>24</v>
      </c>
      <c r="H104" s="4903" t="s">
        <v>2522</v>
      </c>
      <c r="I104" s="4903" t="s">
        <v>705</v>
      </c>
    </row>
    <row customHeight="1" ht="11.25">
      <c r="A105" s="4903" t="s">
        <v>2175</v>
      </c>
      <c r="B105" s="4903" t="s">
        <v>14</v>
      </c>
      <c r="C105" s="4903" t="s">
        <v>2523</v>
      </c>
      <c r="D105" s="4903" t="s">
        <v>2524</v>
      </c>
      <c r="E105" s="4903" t="s">
        <v>2525</v>
      </c>
      <c r="F105" s="4903" t="s">
        <v>2183</v>
      </c>
      <c r="G105" s="4903" t="s">
        <v>24</v>
      </c>
      <c r="H105" s="4903" t="s">
        <v>24</v>
      </c>
      <c r="I105" s="4903" t="s">
        <v>705</v>
      </c>
    </row>
    <row customHeight="1" ht="11.25">
      <c r="A106" s="4903" t="s">
        <v>2175</v>
      </c>
      <c r="B106" s="4903" t="s">
        <v>14</v>
      </c>
      <c r="C106" s="4903" t="s">
        <v>2526</v>
      </c>
      <c r="D106" s="4903" t="s">
        <v>2527</v>
      </c>
      <c r="E106" s="4903" t="s">
        <v>2528</v>
      </c>
      <c r="F106" s="4903" t="s">
        <v>2194</v>
      </c>
      <c r="G106" s="4903" t="s">
        <v>24</v>
      </c>
      <c r="H106" s="4903" t="s">
        <v>24</v>
      </c>
      <c r="I106" s="4903" t="s">
        <v>705</v>
      </c>
    </row>
    <row customHeight="1" ht="11.25">
      <c r="A107" s="4903" t="s">
        <v>2175</v>
      </c>
      <c r="B107" s="4903" t="s">
        <v>14</v>
      </c>
      <c r="C107" s="4903" t="s">
        <v>2529</v>
      </c>
      <c r="D107" s="4903" t="s">
        <v>2530</v>
      </c>
      <c r="E107" s="4903" t="s">
        <v>2531</v>
      </c>
      <c r="F107" s="4903" t="s">
        <v>2265</v>
      </c>
      <c r="G107" s="4903" t="s">
        <v>24</v>
      </c>
      <c r="H107" s="4903" t="s">
        <v>24</v>
      </c>
      <c r="I107" s="4903" t="s">
        <v>705</v>
      </c>
    </row>
    <row customHeight="1" ht="11.25">
      <c r="A108" s="4903" t="s">
        <v>2175</v>
      </c>
      <c r="B108" s="4903" t="s">
        <v>14</v>
      </c>
      <c r="C108" s="4903" t="s">
        <v>2532</v>
      </c>
      <c r="D108" s="4903" t="s">
        <v>2533</v>
      </c>
      <c r="E108" s="4903" t="s">
        <v>2534</v>
      </c>
      <c r="F108" s="4903" t="s">
        <v>2183</v>
      </c>
      <c r="G108" s="4903" t="s">
        <v>24</v>
      </c>
      <c r="H108" s="4903" t="s">
        <v>24</v>
      </c>
      <c r="I108" s="4903" t="s">
        <v>705</v>
      </c>
    </row>
    <row customHeight="1" ht="11.25">
      <c r="A109" s="4903" t="s">
        <v>2175</v>
      </c>
      <c r="B109" s="4903" t="s">
        <v>14</v>
      </c>
      <c r="C109" s="4903" t="s">
        <v>2535</v>
      </c>
      <c r="D109" s="4903" t="s">
        <v>2536</v>
      </c>
      <c r="E109" s="4903" t="s">
        <v>2537</v>
      </c>
      <c r="F109" s="4903" t="s">
        <v>2439</v>
      </c>
      <c r="G109" s="4903" t="s">
        <v>24</v>
      </c>
      <c r="H109" s="4903" t="s">
        <v>24</v>
      </c>
      <c r="I109" s="4903" t="s">
        <v>705</v>
      </c>
    </row>
    <row customHeight="1" ht="11.25">
      <c r="A110" s="4903" t="s">
        <v>2175</v>
      </c>
      <c r="B110" s="4903" t="s">
        <v>14</v>
      </c>
      <c r="C110" s="4903" t="s">
        <v>2538</v>
      </c>
      <c r="D110" s="4903" t="s">
        <v>2539</v>
      </c>
      <c r="E110" s="4903" t="s">
        <v>2540</v>
      </c>
      <c r="F110" s="4903" t="s">
        <v>2183</v>
      </c>
      <c r="G110" s="4903" t="s">
        <v>24</v>
      </c>
      <c r="H110" s="4903" t="s">
        <v>24</v>
      </c>
      <c r="I110" s="4903" t="s">
        <v>705</v>
      </c>
    </row>
    <row customHeight="1" ht="11.25">
      <c r="A111" s="4903" t="s">
        <v>2175</v>
      </c>
      <c r="B111" s="4903" t="s">
        <v>14</v>
      </c>
      <c r="C111" s="4903" t="s">
        <v>2541</v>
      </c>
      <c r="D111" s="4903" t="s">
        <v>2542</v>
      </c>
      <c r="E111" s="4903" t="s">
        <v>2543</v>
      </c>
      <c r="F111" s="4903" t="s">
        <v>2289</v>
      </c>
      <c r="G111" s="4903" t="s">
        <v>24</v>
      </c>
      <c r="H111" s="4903" t="s">
        <v>24</v>
      </c>
      <c r="I111" s="4903" t="s">
        <v>705</v>
      </c>
    </row>
    <row customHeight="1" ht="11.25">
      <c r="A112" s="4903" t="s">
        <v>2175</v>
      </c>
      <c r="B112" s="4903" t="s">
        <v>14</v>
      </c>
      <c r="C112" s="4903" t="s">
        <v>2544</v>
      </c>
      <c r="D112" s="4903" t="s">
        <v>2545</v>
      </c>
      <c r="E112" s="4903" t="s">
        <v>2546</v>
      </c>
      <c r="F112" s="4903" t="s">
        <v>2209</v>
      </c>
      <c r="G112" s="4903" t="s">
        <v>24</v>
      </c>
      <c r="H112" s="4903" t="s">
        <v>24</v>
      </c>
      <c r="I112" s="4903" t="s">
        <v>705</v>
      </c>
    </row>
    <row customHeight="1" ht="11.25">
      <c r="A113" s="4903" t="s">
        <v>2175</v>
      </c>
      <c r="B113" s="4903" t="s">
        <v>14</v>
      </c>
      <c r="C113" s="4903" t="s">
        <v>2547</v>
      </c>
      <c r="D113" s="4903" t="s">
        <v>2548</v>
      </c>
      <c r="E113" s="4903" t="s">
        <v>2549</v>
      </c>
      <c r="F113" s="4903" t="s">
        <v>2209</v>
      </c>
      <c r="G113" s="4903" t="s">
        <v>24</v>
      </c>
      <c r="H113" s="4903" t="s">
        <v>24</v>
      </c>
      <c r="I113" s="4903" t="s">
        <v>705</v>
      </c>
    </row>
    <row customHeight="1" ht="11.25">
      <c r="A114" s="4903" t="s">
        <v>2175</v>
      </c>
      <c r="B114" s="4903" t="s">
        <v>14</v>
      </c>
      <c r="C114" s="4903" t="s">
        <v>2550</v>
      </c>
      <c r="D114" s="4903" t="s">
        <v>2551</v>
      </c>
      <c r="E114" s="4903" t="s">
        <v>2552</v>
      </c>
      <c r="F114" s="4903" t="s">
        <v>2194</v>
      </c>
      <c r="G114" s="4903" t="s">
        <v>24</v>
      </c>
      <c r="H114" s="4903" t="s">
        <v>24</v>
      </c>
      <c r="I114" s="4903" t="s">
        <v>705</v>
      </c>
    </row>
    <row customHeight="1" ht="11.25">
      <c r="A115" s="4903" t="s">
        <v>2175</v>
      </c>
      <c r="B115" s="4903" t="s">
        <v>14</v>
      </c>
      <c r="C115" s="4903" t="s">
        <v>2553</v>
      </c>
      <c r="D115" s="4903" t="s">
        <v>2554</v>
      </c>
      <c r="E115" s="4903" t="s">
        <v>2555</v>
      </c>
      <c r="F115" s="4903" t="s">
        <v>2213</v>
      </c>
      <c r="G115" s="4903" t="s">
        <v>24</v>
      </c>
      <c r="H115" s="4903" t="s">
        <v>2556</v>
      </c>
      <c r="I115" s="4903" t="s">
        <v>705</v>
      </c>
    </row>
    <row customHeight="1" ht="11.25">
      <c r="A116" s="4903" t="s">
        <v>2175</v>
      </c>
      <c r="B116" s="4903" t="s">
        <v>14</v>
      </c>
      <c r="C116" s="4903" t="s">
        <v>2557</v>
      </c>
      <c r="D116" s="4903" t="s">
        <v>2558</v>
      </c>
      <c r="E116" s="4903" t="s">
        <v>2559</v>
      </c>
      <c r="F116" s="4903" t="s">
        <v>2289</v>
      </c>
      <c r="G116" s="4903" t="s">
        <v>24</v>
      </c>
      <c r="H116" s="4903" t="s">
        <v>24</v>
      </c>
      <c r="I116" s="4903" t="s">
        <v>705</v>
      </c>
    </row>
    <row customHeight="1" ht="11.25">
      <c r="A117" s="4903" t="s">
        <v>2175</v>
      </c>
      <c r="B117" s="4903" t="s">
        <v>14</v>
      </c>
      <c r="C117" s="4903" t="s">
        <v>2560</v>
      </c>
      <c r="D117" s="4903" t="s">
        <v>2561</v>
      </c>
      <c r="E117" s="4903" t="s">
        <v>2562</v>
      </c>
      <c r="F117" s="4903" t="s">
        <v>2289</v>
      </c>
      <c r="G117" s="4903" t="s">
        <v>24</v>
      </c>
      <c r="H117" s="4903" t="s">
        <v>24</v>
      </c>
      <c r="I117" s="4903" t="s">
        <v>705</v>
      </c>
    </row>
    <row customHeight="1" ht="11.25">
      <c r="A118" s="4903" t="s">
        <v>2175</v>
      </c>
      <c r="B118" s="4903" t="s">
        <v>14</v>
      </c>
      <c r="C118" s="4903" t="s">
        <v>2563</v>
      </c>
      <c r="D118" s="4903" t="s">
        <v>2564</v>
      </c>
      <c r="E118" s="4903" t="s">
        <v>2565</v>
      </c>
      <c r="F118" s="4903" t="s">
        <v>2289</v>
      </c>
      <c r="G118" s="4903" t="s">
        <v>24</v>
      </c>
      <c r="H118" s="4903" t="s">
        <v>24</v>
      </c>
      <c r="I118" s="4903" t="s">
        <v>705</v>
      </c>
    </row>
    <row customHeight="1" ht="11.25">
      <c r="A119" s="4903" t="s">
        <v>2175</v>
      </c>
      <c r="B119" s="4903" t="s">
        <v>14</v>
      </c>
      <c r="C119" s="4903" t="s">
        <v>2566</v>
      </c>
      <c r="D119" s="4903" t="s">
        <v>2567</v>
      </c>
      <c r="E119" s="4903" t="s">
        <v>2568</v>
      </c>
      <c r="F119" s="4903" t="s">
        <v>2289</v>
      </c>
      <c r="G119" s="4903" t="s">
        <v>24</v>
      </c>
      <c r="H119" s="4903" t="s">
        <v>24</v>
      </c>
      <c r="I119" s="4903" t="s">
        <v>705</v>
      </c>
    </row>
    <row customHeight="1" ht="11.25">
      <c r="A120" s="4903" t="s">
        <v>2175</v>
      </c>
      <c r="B120" s="4903" t="s">
        <v>14</v>
      </c>
      <c r="C120" s="4903" t="s">
        <v>2569</v>
      </c>
      <c r="D120" s="4903" t="s">
        <v>2570</v>
      </c>
      <c r="E120" s="4903" t="s">
        <v>2571</v>
      </c>
      <c r="F120" s="4903" t="s">
        <v>2572</v>
      </c>
      <c r="G120" s="4903" t="s">
        <v>24</v>
      </c>
      <c r="H120" s="4903" t="s">
        <v>24</v>
      </c>
      <c r="I120" s="4903" t="s">
        <v>705</v>
      </c>
    </row>
    <row customHeight="1" ht="11.25">
      <c r="A121" s="4903" t="s">
        <v>2175</v>
      </c>
      <c r="B121" s="4903" t="s">
        <v>14</v>
      </c>
      <c r="C121" s="4903" t="s">
        <v>2573</v>
      </c>
      <c r="D121" s="4903" t="s">
        <v>2574</v>
      </c>
      <c r="E121" s="4903" t="s">
        <v>2575</v>
      </c>
      <c r="F121" s="4903" t="s">
        <v>2179</v>
      </c>
      <c r="G121" s="4903" t="s">
        <v>24</v>
      </c>
      <c r="H121" s="4903" t="s">
        <v>24</v>
      </c>
      <c r="I121" s="4903" t="s">
        <v>705</v>
      </c>
    </row>
    <row customHeight="1" ht="11.25">
      <c r="A122" s="4903" t="s">
        <v>2175</v>
      </c>
      <c r="B122" s="4903" t="s">
        <v>14</v>
      </c>
      <c r="C122" s="4903" t="s">
        <v>2576</v>
      </c>
      <c r="D122" s="4903" t="s">
        <v>2577</v>
      </c>
      <c r="E122" s="4903" t="s">
        <v>2578</v>
      </c>
      <c r="F122" s="4903" t="s">
        <v>2213</v>
      </c>
      <c r="G122" s="4903" t="s">
        <v>24</v>
      </c>
      <c r="H122" s="4903" t="s">
        <v>24</v>
      </c>
      <c r="I122" s="4903" t="s">
        <v>705</v>
      </c>
    </row>
    <row customHeight="1" ht="11.25">
      <c r="A123" s="4903" t="s">
        <v>2175</v>
      </c>
      <c r="B123" s="4903" t="s">
        <v>14</v>
      </c>
      <c r="C123" s="4903" t="s">
        <v>2579</v>
      </c>
      <c r="D123" s="4903" t="s">
        <v>2580</v>
      </c>
      <c r="E123" s="4903" t="s">
        <v>2581</v>
      </c>
      <c r="F123" s="4903" t="s">
        <v>2258</v>
      </c>
      <c r="G123" s="4903" t="s">
        <v>24</v>
      </c>
      <c r="H123" s="4903" t="s">
        <v>24</v>
      </c>
      <c r="I123" s="4903" t="s">
        <v>705</v>
      </c>
    </row>
    <row customHeight="1" ht="11.25">
      <c r="A124" s="4903" t="s">
        <v>2175</v>
      </c>
      <c r="B124" s="4903" t="s">
        <v>14</v>
      </c>
      <c r="C124" s="4903" t="s">
        <v>2582</v>
      </c>
      <c r="D124" s="4903" t="s">
        <v>2583</v>
      </c>
      <c r="E124" s="4903" t="s">
        <v>2584</v>
      </c>
      <c r="F124" s="4903" t="s">
        <v>2258</v>
      </c>
      <c r="G124" s="4903" t="s">
        <v>24</v>
      </c>
      <c r="H124" s="4903" t="s">
        <v>24</v>
      </c>
      <c r="I124" s="4903" t="s">
        <v>705</v>
      </c>
    </row>
    <row customHeight="1" ht="11.25">
      <c r="A125" s="4903" t="s">
        <v>2175</v>
      </c>
      <c r="B125" s="4903" t="s">
        <v>14</v>
      </c>
      <c r="C125" s="4903" t="s">
        <v>2585</v>
      </c>
      <c r="D125" s="4903" t="s">
        <v>2586</v>
      </c>
      <c r="E125" s="4903" t="s">
        <v>2281</v>
      </c>
      <c r="F125" s="4903" t="s">
        <v>2587</v>
      </c>
      <c r="G125" s="4903" t="s">
        <v>24</v>
      </c>
      <c r="H125" s="4903" t="s">
        <v>24</v>
      </c>
      <c r="I125" s="4903" t="s">
        <v>705</v>
      </c>
    </row>
    <row customHeight="1" ht="11.25">
      <c r="A126" s="4903" t="s">
        <v>2175</v>
      </c>
      <c r="B126" s="4903" t="s">
        <v>14</v>
      </c>
      <c r="C126" s="4903" t="s">
        <v>2588</v>
      </c>
      <c r="D126" s="4903" t="s">
        <v>2589</v>
      </c>
      <c r="E126" s="4903" t="s">
        <v>2590</v>
      </c>
      <c r="F126" s="4903" t="s">
        <v>2194</v>
      </c>
      <c r="G126" s="4903" t="s">
        <v>24</v>
      </c>
      <c r="H126" s="4903" t="s">
        <v>24</v>
      </c>
      <c r="I126" s="4903" t="s">
        <v>705</v>
      </c>
    </row>
    <row customHeight="1" ht="11.25">
      <c r="A127" s="4903" t="s">
        <v>2175</v>
      </c>
      <c r="B127" s="4903" t="s">
        <v>14</v>
      </c>
      <c r="C127" s="4903" t="s">
        <v>2591</v>
      </c>
      <c r="D127" s="4903" t="s">
        <v>2592</v>
      </c>
      <c r="E127" s="4903" t="s">
        <v>2593</v>
      </c>
      <c r="F127" s="4903" t="s">
        <v>2254</v>
      </c>
      <c r="G127" s="4903" t="s">
        <v>24</v>
      </c>
      <c r="H127" s="4903" t="s">
        <v>24</v>
      </c>
      <c r="I127" s="4903" t="s">
        <v>705</v>
      </c>
    </row>
    <row customHeight="1" ht="11.25">
      <c r="A128" s="4903" t="s">
        <v>2175</v>
      </c>
      <c r="B128" s="4903" t="s">
        <v>14</v>
      </c>
      <c r="C128" s="4903" t="s">
        <v>2594</v>
      </c>
      <c r="D128" s="4903" t="s">
        <v>2595</v>
      </c>
      <c r="E128" s="4903" t="s">
        <v>2596</v>
      </c>
      <c r="F128" s="4903" t="s">
        <v>2597</v>
      </c>
      <c r="G128" s="4903" t="s">
        <v>24</v>
      </c>
      <c r="H128" s="4903" t="s">
        <v>24</v>
      </c>
      <c r="I128" s="4903" t="s">
        <v>705</v>
      </c>
    </row>
    <row customHeight="1" ht="11.25">
      <c r="A129" s="4903" t="s">
        <v>2175</v>
      </c>
      <c r="B129" s="4903" t="s">
        <v>14</v>
      </c>
      <c r="C129" s="4903" t="s">
        <v>2598</v>
      </c>
      <c r="D129" s="4903" t="s">
        <v>2599</v>
      </c>
      <c r="E129" s="4903" t="s">
        <v>2600</v>
      </c>
      <c r="F129" s="4903" t="s">
        <v>2601</v>
      </c>
      <c r="G129" s="4903" t="s">
        <v>24</v>
      </c>
      <c r="H129" s="4903" t="s">
        <v>24</v>
      </c>
      <c r="I129" s="4903" t="s">
        <v>705</v>
      </c>
    </row>
    <row customHeight="1" ht="11.25">
      <c r="A130" s="4903" t="s">
        <v>2175</v>
      </c>
      <c r="B130" s="4903" t="s">
        <v>14</v>
      </c>
      <c r="C130" s="4903" t="s">
        <v>2602</v>
      </c>
      <c r="D130" s="4903" t="s">
        <v>2603</v>
      </c>
      <c r="E130" s="4903" t="s">
        <v>2281</v>
      </c>
      <c r="F130" s="4903" t="s">
        <v>2604</v>
      </c>
      <c r="G130" s="4903" t="s">
        <v>24</v>
      </c>
      <c r="H130" s="4903" t="s">
        <v>24</v>
      </c>
      <c r="I130" s="4903" t="s">
        <v>705</v>
      </c>
    </row>
    <row customHeight="1" ht="11.25">
      <c r="A131" s="4903" t="s">
        <v>2175</v>
      </c>
      <c r="B131" s="4903" t="s">
        <v>14</v>
      </c>
      <c r="C131" s="4903" t="s">
        <v>2176</v>
      </c>
      <c r="D131" s="4903" t="s">
        <v>2177</v>
      </c>
      <c r="E131" s="4903" t="s">
        <v>2178</v>
      </c>
      <c r="F131" s="4903" t="s">
        <v>2179</v>
      </c>
      <c r="G131" s="4903" t="s">
        <v>24</v>
      </c>
      <c r="H131" s="4903" t="s">
        <v>24</v>
      </c>
      <c r="I131" s="4903" t="s">
        <v>789</v>
      </c>
    </row>
    <row customHeight="1" ht="11.25">
      <c r="A132" s="4903" t="s">
        <v>2175</v>
      </c>
      <c r="B132" s="4903" t="s">
        <v>14</v>
      </c>
      <c r="C132" s="4903" t="s">
        <v>2180</v>
      </c>
      <c r="D132" s="4903" t="s">
        <v>2181</v>
      </c>
      <c r="E132" s="4903" t="s">
        <v>2182</v>
      </c>
      <c r="F132" s="4903" t="s">
        <v>2183</v>
      </c>
      <c r="G132" s="4903" t="s">
        <v>24</v>
      </c>
      <c r="H132" s="4903" t="s">
        <v>24</v>
      </c>
      <c r="I132" s="4903" t="s">
        <v>789</v>
      </c>
    </row>
    <row customHeight="1" ht="11.25">
      <c r="A133" s="4903" t="s">
        <v>2175</v>
      </c>
      <c r="B133" s="4903" t="s">
        <v>14</v>
      </c>
      <c r="C133" s="4903" t="s">
        <v>2188</v>
      </c>
      <c r="D133" s="4903" t="s">
        <v>2189</v>
      </c>
      <c r="E133" s="4903" t="s">
        <v>2190</v>
      </c>
      <c r="F133" s="4903" t="s">
        <v>2183</v>
      </c>
      <c r="G133" s="4903" t="s">
        <v>24</v>
      </c>
      <c r="H133" s="4903" t="s">
        <v>24</v>
      </c>
      <c r="I133" s="4903" t="s">
        <v>789</v>
      </c>
    </row>
    <row customHeight="1" ht="11.25">
      <c r="A134" s="4903" t="s">
        <v>2175</v>
      </c>
      <c r="B134" s="4903" t="s">
        <v>14</v>
      </c>
      <c r="C134" s="4903" t="s">
        <v>2195</v>
      </c>
      <c r="D134" s="4903" t="s">
        <v>2196</v>
      </c>
      <c r="E134" s="4903" t="s">
        <v>2197</v>
      </c>
      <c r="F134" s="4903" t="s">
        <v>2198</v>
      </c>
      <c r="G134" s="4903" t="s">
        <v>24</v>
      </c>
      <c r="H134" s="4903" t="s">
        <v>24</v>
      </c>
      <c r="I134" s="4903" t="s">
        <v>789</v>
      </c>
    </row>
    <row customHeight="1" ht="11.25">
      <c r="A135" s="4903" t="s">
        <v>2175</v>
      </c>
      <c r="B135" s="4903" t="s">
        <v>14</v>
      </c>
      <c r="C135" s="4903" t="s">
        <v>2199</v>
      </c>
      <c r="D135" s="4903" t="s">
        <v>2200</v>
      </c>
      <c r="E135" s="4903" t="s">
        <v>2201</v>
      </c>
      <c r="F135" s="4903" t="s">
        <v>2202</v>
      </c>
      <c r="G135" s="4903" t="s">
        <v>2203</v>
      </c>
      <c r="H135" s="4903" t="s">
        <v>24</v>
      </c>
      <c r="I135" s="4903" t="s">
        <v>789</v>
      </c>
    </row>
    <row customHeight="1" ht="11.25">
      <c r="A136" s="4903" t="s">
        <v>2175</v>
      </c>
      <c r="B136" s="4903" t="s">
        <v>14</v>
      </c>
      <c r="C136" s="4903" t="s">
        <v>2204</v>
      </c>
      <c r="D136" s="4903" t="s">
        <v>2200</v>
      </c>
      <c r="E136" s="4903" t="s">
        <v>2201</v>
      </c>
      <c r="F136" s="4903" t="s">
        <v>2205</v>
      </c>
      <c r="G136" s="4903" t="s">
        <v>24</v>
      </c>
      <c r="H136" s="4903" t="s">
        <v>24</v>
      </c>
      <c r="I136" s="4903" t="s">
        <v>789</v>
      </c>
    </row>
    <row customHeight="1" ht="11.25">
      <c r="A137" s="4903" t="s">
        <v>2175</v>
      </c>
      <c r="B137" s="4903" t="s">
        <v>14</v>
      </c>
      <c r="C137" s="4903" t="s">
        <v>2210</v>
      </c>
      <c r="D137" s="4903" t="s">
        <v>2211</v>
      </c>
      <c r="E137" s="4903" t="s">
        <v>2212</v>
      </c>
      <c r="F137" s="4903" t="s">
        <v>2213</v>
      </c>
      <c r="G137" s="4903" t="s">
        <v>24</v>
      </c>
      <c r="H137" s="4903" t="s">
        <v>24</v>
      </c>
      <c r="I137" s="4903" t="s">
        <v>789</v>
      </c>
    </row>
    <row customHeight="1" ht="11.25">
      <c r="A138" s="4903" t="s">
        <v>2175</v>
      </c>
      <c r="B138" s="4903" t="s">
        <v>14</v>
      </c>
      <c r="C138" s="4903" t="s">
        <v>2214</v>
      </c>
      <c r="D138" s="4903" t="s">
        <v>2215</v>
      </c>
      <c r="E138" s="4903" t="s">
        <v>2216</v>
      </c>
      <c r="F138" s="4903" t="s">
        <v>2194</v>
      </c>
      <c r="G138" s="4903" t="s">
        <v>24</v>
      </c>
      <c r="H138" s="4903" t="s">
        <v>24</v>
      </c>
      <c r="I138" s="4903" t="s">
        <v>789</v>
      </c>
    </row>
    <row customHeight="1" ht="11.25">
      <c r="A139" s="4903" t="s">
        <v>2175</v>
      </c>
      <c r="B139" s="4903" t="s">
        <v>14</v>
      </c>
      <c r="C139" s="4903" t="s">
        <v>2217</v>
      </c>
      <c r="D139" s="4903" t="s">
        <v>2218</v>
      </c>
      <c r="E139" s="4903" t="s">
        <v>2219</v>
      </c>
      <c r="F139" s="4903" t="s">
        <v>2194</v>
      </c>
      <c r="G139" s="4903" t="s">
        <v>24</v>
      </c>
      <c r="H139" s="4903" t="s">
        <v>24</v>
      </c>
      <c r="I139" s="4903" t="s">
        <v>789</v>
      </c>
    </row>
    <row customHeight="1" ht="11.25">
      <c r="A140" s="4903" t="s">
        <v>2175</v>
      </c>
      <c r="B140" s="4903" t="s">
        <v>14</v>
      </c>
      <c r="C140" s="4903" t="s">
        <v>2220</v>
      </c>
      <c r="D140" s="4903" t="s">
        <v>2221</v>
      </c>
      <c r="E140" s="4903" t="s">
        <v>2219</v>
      </c>
      <c r="F140" s="4903" t="s">
        <v>2222</v>
      </c>
      <c r="G140" s="4903" t="s">
        <v>24</v>
      </c>
      <c r="H140" s="4903" t="s">
        <v>24</v>
      </c>
      <c r="I140" s="4903" t="s">
        <v>789</v>
      </c>
    </row>
    <row customHeight="1" ht="11.25">
      <c r="A141" s="4903" t="s">
        <v>2175</v>
      </c>
      <c r="B141" s="4903" t="s">
        <v>14</v>
      </c>
      <c r="C141" s="4903" t="s">
        <v>2233</v>
      </c>
      <c r="D141" s="4903" t="s">
        <v>2234</v>
      </c>
      <c r="E141" s="4903" t="s">
        <v>2235</v>
      </c>
      <c r="F141" s="4903" t="s">
        <v>2194</v>
      </c>
      <c r="G141" s="4903" t="s">
        <v>24</v>
      </c>
      <c r="H141" s="4903" t="s">
        <v>24</v>
      </c>
      <c r="I141" s="4903" t="s">
        <v>789</v>
      </c>
    </row>
    <row customHeight="1" ht="11.25">
      <c r="A142" s="4903" t="s">
        <v>2175</v>
      </c>
      <c r="B142" s="4903" t="s">
        <v>14</v>
      </c>
      <c r="C142" s="4903" t="s">
        <v>2239</v>
      </c>
      <c r="D142" s="4903" t="s">
        <v>45</v>
      </c>
      <c r="E142" s="4903" t="s">
        <v>48</v>
      </c>
      <c r="F142" s="4903" t="s">
        <v>50</v>
      </c>
      <c r="G142" s="4903" t="s">
        <v>2240</v>
      </c>
      <c r="H142" s="4903" t="s">
        <v>24</v>
      </c>
      <c r="I142" s="4903" t="s">
        <v>789</v>
      </c>
    </row>
    <row customHeight="1" ht="11.25">
      <c r="A143" s="4903" t="s">
        <v>2175</v>
      </c>
      <c r="B143" s="4903" t="s">
        <v>14</v>
      </c>
      <c r="C143" s="4903" t="s">
        <v>2241</v>
      </c>
      <c r="D143" s="4903" t="s">
        <v>2242</v>
      </c>
      <c r="E143" s="4903" t="s">
        <v>2243</v>
      </c>
      <c r="F143" s="4903" t="s">
        <v>2244</v>
      </c>
      <c r="G143" s="4903" t="s">
        <v>24</v>
      </c>
      <c r="H143" s="4903" t="s">
        <v>24</v>
      </c>
      <c r="I143" s="4903" t="s">
        <v>789</v>
      </c>
    </row>
    <row customHeight="1" ht="11.25">
      <c r="A144" s="4903" t="s">
        <v>2175</v>
      </c>
      <c r="B144" s="4903" t="s">
        <v>14</v>
      </c>
      <c r="C144" s="4903" t="s">
        <v>2248</v>
      </c>
      <c r="D144" s="4903" t="s">
        <v>2249</v>
      </c>
      <c r="E144" s="4903" t="s">
        <v>2250</v>
      </c>
      <c r="F144" s="4903" t="s">
        <v>2194</v>
      </c>
      <c r="G144" s="4903" t="s">
        <v>24</v>
      </c>
      <c r="H144" s="4903" t="s">
        <v>24</v>
      </c>
      <c r="I144" s="4903" t="s">
        <v>789</v>
      </c>
    </row>
    <row customHeight="1" ht="11.25">
      <c r="A145" s="4903" t="s">
        <v>2175</v>
      </c>
      <c r="B145" s="4903" t="s">
        <v>14</v>
      </c>
      <c r="C145" s="4903" t="s">
        <v>2251</v>
      </c>
      <c r="D145" s="4903" t="s">
        <v>2252</v>
      </c>
      <c r="E145" s="4903" t="s">
        <v>2253</v>
      </c>
      <c r="F145" s="4903" t="s">
        <v>2254</v>
      </c>
      <c r="G145" s="4903" t="s">
        <v>24</v>
      </c>
      <c r="H145" s="4903" t="s">
        <v>24</v>
      </c>
      <c r="I145" s="4903" t="s">
        <v>789</v>
      </c>
    </row>
    <row customHeight="1" ht="11.25">
      <c r="A146" s="4903" t="s">
        <v>2175</v>
      </c>
      <c r="B146" s="4903" t="s">
        <v>14</v>
      </c>
      <c r="C146" s="4903" t="s">
        <v>2259</v>
      </c>
      <c r="D146" s="4903" t="s">
        <v>2260</v>
      </c>
      <c r="E146" s="4903" t="s">
        <v>2261</v>
      </c>
      <c r="F146" s="4903" t="s">
        <v>2183</v>
      </c>
      <c r="G146" s="4903" t="s">
        <v>24</v>
      </c>
      <c r="H146" s="4903" t="s">
        <v>24</v>
      </c>
      <c r="I146" s="4903" t="s">
        <v>789</v>
      </c>
    </row>
    <row customHeight="1" ht="11.25">
      <c r="A147" s="4903" t="s">
        <v>2175</v>
      </c>
      <c r="B147" s="4903" t="s">
        <v>14</v>
      </c>
      <c r="C147" s="4903" t="s">
        <v>2262</v>
      </c>
      <c r="D147" s="4903" t="s">
        <v>2263</v>
      </c>
      <c r="E147" s="4903" t="s">
        <v>2264</v>
      </c>
      <c r="F147" s="4903" t="s">
        <v>2265</v>
      </c>
      <c r="G147" s="4903" t="s">
        <v>24</v>
      </c>
      <c r="H147" s="4903" t="s">
        <v>24</v>
      </c>
      <c r="I147" s="4903" t="s">
        <v>789</v>
      </c>
    </row>
    <row customHeight="1" ht="11.25">
      <c r="A148" s="4903" t="s">
        <v>2175</v>
      </c>
      <c r="B148" s="4903" t="s">
        <v>14</v>
      </c>
      <c r="C148" s="4903" t="s">
        <v>2266</v>
      </c>
      <c r="D148" s="4903" t="s">
        <v>2267</v>
      </c>
      <c r="E148" s="4903" t="s">
        <v>2268</v>
      </c>
      <c r="F148" s="4903" t="s">
        <v>2269</v>
      </c>
      <c r="G148" s="4903" t="s">
        <v>24</v>
      </c>
      <c r="H148" s="4903" t="s">
        <v>24</v>
      </c>
      <c r="I148" s="4903" t="s">
        <v>789</v>
      </c>
    </row>
    <row customHeight="1" ht="11.25">
      <c r="A149" s="4903" t="s">
        <v>2175</v>
      </c>
      <c r="B149" s="4903" t="s">
        <v>14</v>
      </c>
      <c r="C149" s="4903" t="s">
        <v>2270</v>
      </c>
      <c r="D149" s="4903" t="s">
        <v>2271</v>
      </c>
      <c r="E149" s="4903" t="s">
        <v>2272</v>
      </c>
      <c r="F149" s="4903" t="s">
        <v>2209</v>
      </c>
      <c r="G149" s="4903" t="s">
        <v>24</v>
      </c>
      <c r="H149" s="4903" t="s">
        <v>24</v>
      </c>
      <c r="I149" s="4903" t="s">
        <v>789</v>
      </c>
    </row>
    <row customHeight="1" ht="11.25">
      <c r="A150" s="4903" t="s">
        <v>2175</v>
      </c>
      <c r="B150" s="4903" t="s">
        <v>14</v>
      </c>
      <c r="C150" s="4903" t="s">
        <v>2273</v>
      </c>
      <c r="D150" s="4903" t="s">
        <v>2274</v>
      </c>
      <c r="E150" s="4903" t="s">
        <v>2275</v>
      </c>
      <c r="F150" s="4903" t="s">
        <v>2213</v>
      </c>
      <c r="G150" s="4903" t="s">
        <v>24</v>
      </c>
      <c r="H150" s="4903" t="s">
        <v>24</v>
      </c>
      <c r="I150" s="4903" t="s">
        <v>789</v>
      </c>
    </row>
    <row customHeight="1" ht="11.25">
      <c r="A151" s="4903" t="s">
        <v>2175</v>
      </c>
      <c r="B151" s="4903" t="s">
        <v>14</v>
      </c>
      <c r="C151" s="4903" t="s">
        <v>2276</v>
      </c>
      <c r="D151" s="4903" t="s">
        <v>2277</v>
      </c>
      <c r="E151" s="4903" t="s">
        <v>2278</v>
      </c>
      <c r="F151" s="4903" t="s">
        <v>2213</v>
      </c>
      <c r="G151" s="4903" t="s">
        <v>24</v>
      </c>
      <c r="H151" s="4903" t="s">
        <v>24</v>
      </c>
      <c r="I151" s="4903" t="s">
        <v>789</v>
      </c>
    </row>
    <row customHeight="1" ht="11.25">
      <c r="A152" s="4903" t="s">
        <v>2175</v>
      </c>
      <c r="B152" s="4903" t="s">
        <v>14</v>
      </c>
      <c r="C152" s="4903" t="s">
        <v>2279</v>
      </c>
      <c r="D152" s="4903" t="s">
        <v>2280</v>
      </c>
      <c r="E152" s="4903" t="s">
        <v>2281</v>
      </c>
      <c r="F152" s="4903" t="s">
        <v>2282</v>
      </c>
      <c r="G152" s="4903" t="s">
        <v>24</v>
      </c>
      <c r="H152" s="4903" t="s">
        <v>24</v>
      </c>
      <c r="I152" s="4903" t="s">
        <v>789</v>
      </c>
    </row>
    <row customHeight="1" ht="11.25">
      <c r="A153" s="4903" t="s">
        <v>2175</v>
      </c>
      <c r="B153" s="4903" t="s">
        <v>14</v>
      </c>
      <c r="C153" s="4903" t="s">
        <v>2283</v>
      </c>
      <c r="D153" s="4903" t="s">
        <v>2284</v>
      </c>
      <c r="E153" s="4903" t="s">
        <v>2285</v>
      </c>
      <c r="F153" s="4903" t="s">
        <v>2194</v>
      </c>
      <c r="G153" s="4903" t="s">
        <v>24</v>
      </c>
      <c r="H153" s="4903" t="s">
        <v>24</v>
      </c>
      <c r="I153" s="4903" t="s">
        <v>789</v>
      </c>
    </row>
    <row customHeight="1" ht="11.25">
      <c r="A154" s="4903" t="s">
        <v>2175</v>
      </c>
      <c r="B154" s="4903" t="s">
        <v>14</v>
      </c>
      <c r="C154" s="4903" t="s">
        <v>2286</v>
      </c>
      <c r="D154" s="4903" t="s">
        <v>2287</v>
      </c>
      <c r="E154" s="4903" t="s">
        <v>2288</v>
      </c>
      <c r="F154" s="4903" t="s">
        <v>2289</v>
      </c>
      <c r="G154" s="4903" t="s">
        <v>24</v>
      </c>
      <c r="H154" s="4903" t="s">
        <v>24</v>
      </c>
      <c r="I154" s="4903" t="s">
        <v>789</v>
      </c>
    </row>
    <row customHeight="1" ht="11.25">
      <c r="A155" s="4903" t="s">
        <v>2175</v>
      </c>
      <c r="B155" s="4903" t="s">
        <v>14</v>
      </c>
      <c r="C155" s="4903" t="s">
        <v>24</v>
      </c>
      <c r="D155" s="4903" t="s">
        <v>2294</v>
      </c>
      <c r="E155" s="4903" t="s">
        <v>2295</v>
      </c>
      <c r="F155" s="4903" t="s">
        <v>2209</v>
      </c>
      <c r="G155" s="4903" t="s">
        <v>24</v>
      </c>
      <c r="H155" s="4903" t="s">
        <v>24</v>
      </c>
      <c r="I155" s="4903" t="s">
        <v>789</v>
      </c>
    </row>
    <row customHeight="1" ht="11.25">
      <c r="A156" s="4903" t="s">
        <v>2175</v>
      </c>
      <c r="B156" s="4903" t="s">
        <v>14</v>
      </c>
      <c r="C156" s="4903" t="s">
        <v>2296</v>
      </c>
      <c r="D156" s="4903" t="s">
        <v>2297</v>
      </c>
      <c r="E156" s="4903" t="s">
        <v>2298</v>
      </c>
      <c r="F156" s="4903" t="s">
        <v>2299</v>
      </c>
      <c r="G156" s="4903" t="s">
        <v>24</v>
      </c>
      <c r="H156" s="4903" t="s">
        <v>24</v>
      </c>
      <c r="I156" s="4903" t="s">
        <v>789</v>
      </c>
    </row>
    <row customHeight="1" ht="11.25">
      <c r="A157" s="4903" t="s">
        <v>2175</v>
      </c>
      <c r="B157" s="4903" t="s">
        <v>14</v>
      </c>
      <c r="C157" s="4903" t="s">
        <v>2300</v>
      </c>
      <c r="D157" s="4903" t="s">
        <v>2301</v>
      </c>
      <c r="E157" s="4903" t="s">
        <v>2302</v>
      </c>
      <c r="F157" s="4903" t="s">
        <v>2198</v>
      </c>
      <c r="G157" s="4903" t="s">
        <v>24</v>
      </c>
      <c r="H157" s="4903" t="s">
        <v>24</v>
      </c>
      <c r="I157" s="4903" t="s">
        <v>789</v>
      </c>
    </row>
    <row customHeight="1" ht="11.25">
      <c r="A158" s="4903" t="s">
        <v>2175</v>
      </c>
      <c r="B158" s="4903" t="s">
        <v>14</v>
      </c>
      <c r="C158" s="4903" t="s">
        <v>2310</v>
      </c>
      <c r="D158" s="4903" t="s">
        <v>2311</v>
      </c>
      <c r="E158" s="4903" t="s">
        <v>2312</v>
      </c>
      <c r="F158" s="4903" t="s">
        <v>2313</v>
      </c>
      <c r="G158" s="4903" t="s">
        <v>24</v>
      </c>
      <c r="H158" s="4903" t="s">
        <v>24</v>
      </c>
      <c r="I158" s="4903" t="s">
        <v>789</v>
      </c>
    </row>
    <row customHeight="1" ht="11.25">
      <c r="A159" s="4903" t="s">
        <v>2175</v>
      </c>
      <c r="B159" s="4903" t="s">
        <v>14</v>
      </c>
      <c r="C159" s="4903" t="s">
        <v>2317</v>
      </c>
      <c r="D159" s="4903" t="s">
        <v>2318</v>
      </c>
      <c r="E159" s="4903" t="s">
        <v>2319</v>
      </c>
      <c r="F159" s="4903" t="s">
        <v>2183</v>
      </c>
      <c r="G159" s="4903" t="s">
        <v>24</v>
      </c>
      <c r="H159" s="4903" t="s">
        <v>24</v>
      </c>
      <c r="I159" s="4903" t="s">
        <v>789</v>
      </c>
    </row>
    <row customHeight="1" ht="11.25">
      <c r="A160" s="4903" t="s">
        <v>2175</v>
      </c>
      <c r="B160" s="4903" t="s">
        <v>14</v>
      </c>
      <c r="C160" s="4903" t="s">
        <v>2323</v>
      </c>
      <c r="D160" s="4903" t="s">
        <v>2324</v>
      </c>
      <c r="E160" s="4903" t="s">
        <v>2325</v>
      </c>
      <c r="F160" s="4903" t="s">
        <v>2194</v>
      </c>
      <c r="G160" s="4903" t="s">
        <v>24</v>
      </c>
      <c r="H160" s="4903" t="s">
        <v>24</v>
      </c>
      <c r="I160" s="4903" t="s">
        <v>789</v>
      </c>
    </row>
    <row customHeight="1" ht="11.25">
      <c r="A161" s="4903" t="s">
        <v>2175</v>
      </c>
      <c r="B161" s="4903" t="s">
        <v>14</v>
      </c>
      <c r="C161" s="4903" t="s">
        <v>2329</v>
      </c>
      <c r="D161" s="4903" t="s">
        <v>2330</v>
      </c>
      <c r="E161" s="4903" t="s">
        <v>2331</v>
      </c>
      <c r="F161" s="4903" t="s">
        <v>2332</v>
      </c>
      <c r="G161" s="4903" t="s">
        <v>24</v>
      </c>
      <c r="H161" s="4903" t="s">
        <v>24</v>
      </c>
      <c r="I161" s="4903" t="s">
        <v>789</v>
      </c>
    </row>
    <row customHeight="1" ht="11.25">
      <c r="A162" s="4903" t="s">
        <v>2175</v>
      </c>
      <c r="B162" s="4903" t="s">
        <v>14</v>
      </c>
      <c r="C162" s="4903" t="s">
        <v>2333</v>
      </c>
      <c r="D162" s="4903" t="s">
        <v>2334</v>
      </c>
      <c r="E162" s="4903" t="s">
        <v>2335</v>
      </c>
      <c r="F162" s="4903" t="s">
        <v>2213</v>
      </c>
      <c r="G162" s="4903" t="s">
        <v>24</v>
      </c>
      <c r="H162" s="4903" t="s">
        <v>24</v>
      </c>
      <c r="I162" s="4903" t="s">
        <v>789</v>
      </c>
    </row>
    <row customHeight="1" ht="11.25">
      <c r="A163" s="4903" t="s">
        <v>2175</v>
      </c>
      <c r="B163" s="4903" t="s">
        <v>14</v>
      </c>
      <c r="C163" s="4903" t="s">
        <v>2336</v>
      </c>
      <c r="D163" s="4903" t="s">
        <v>2337</v>
      </c>
      <c r="E163" s="4903" t="s">
        <v>2338</v>
      </c>
      <c r="F163" s="4903" t="s">
        <v>2269</v>
      </c>
      <c r="G163" s="4903" t="s">
        <v>24</v>
      </c>
      <c r="H163" s="4903" t="s">
        <v>24</v>
      </c>
      <c r="I163" s="4903" t="s">
        <v>789</v>
      </c>
    </row>
    <row customHeight="1" ht="11.25">
      <c r="A164" s="4903" t="s">
        <v>2175</v>
      </c>
      <c r="B164" s="4903" t="s">
        <v>14</v>
      </c>
      <c r="C164" s="4903" t="s">
        <v>2343</v>
      </c>
      <c r="D164" s="4903" t="s">
        <v>2344</v>
      </c>
      <c r="E164" s="4903" t="s">
        <v>2345</v>
      </c>
      <c r="F164" s="4903" t="s">
        <v>2346</v>
      </c>
      <c r="G164" s="4903" t="s">
        <v>24</v>
      </c>
      <c r="H164" s="4903" t="s">
        <v>24</v>
      </c>
      <c r="I164" s="4903" t="s">
        <v>789</v>
      </c>
    </row>
    <row customHeight="1" ht="11.25">
      <c r="A165" s="4903" t="s">
        <v>2175</v>
      </c>
      <c r="B165" s="4903" t="s">
        <v>14</v>
      </c>
      <c r="C165" s="4903" t="s">
        <v>2347</v>
      </c>
      <c r="D165" s="4903" t="s">
        <v>2348</v>
      </c>
      <c r="E165" s="4903" t="s">
        <v>2349</v>
      </c>
      <c r="F165" s="4903" t="s">
        <v>2346</v>
      </c>
      <c r="G165" s="4903" t="s">
        <v>24</v>
      </c>
      <c r="H165" s="4903" t="s">
        <v>24</v>
      </c>
      <c r="I165" s="4903" t="s">
        <v>789</v>
      </c>
    </row>
    <row customHeight="1" ht="11.25">
      <c r="A166" s="4903" t="s">
        <v>2175</v>
      </c>
      <c r="B166" s="4903" t="s">
        <v>14</v>
      </c>
      <c r="C166" s="4903" t="s">
        <v>2354</v>
      </c>
      <c r="D166" s="4903" t="s">
        <v>2355</v>
      </c>
      <c r="E166" s="4903" t="s">
        <v>2356</v>
      </c>
      <c r="F166" s="4903" t="s">
        <v>2213</v>
      </c>
      <c r="G166" s="4903" t="s">
        <v>24</v>
      </c>
      <c r="H166" s="4903" t="s">
        <v>24</v>
      </c>
      <c r="I166" s="4903" t="s">
        <v>789</v>
      </c>
    </row>
    <row customHeight="1" ht="11.25">
      <c r="A167" s="4903" t="s">
        <v>2175</v>
      </c>
      <c r="B167" s="4903" t="s">
        <v>14</v>
      </c>
      <c r="C167" s="4903" t="s">
        <v>2357</v>
      </c>
      <c r="D167" s="4903" t="s">
        <v>2358</v>
      </c>
      <c r="E167" s="4903" t="s">
        <v>2359</v>
      </c>
      <c r="F167" s="4903" t="s">
        <v>2360</v>
      </c>
      <c r="G167" s="4903" t="s">
        <v>24</v>
      </c>
      <c r="H167" s="4903" t="s">
        <v>2361</v>
      </c>
      <c r="I167" s="4903" t="s">
        <v>789</v>
      </c>
    </row>
    <row customHeight="1" ht="11.25">
      <c r="A168" s="4903" t="s">
        <v>2175</v>
      </c>
      <c r="B168" s="4903" t="s">
        <v>14</v>
      </c>
      <c r="C168" s="4903" t="s">
        <v>2362</v>
      </c>
      <c r="D168" s="4903" t="s">
        <v>2363</v>
      </c>
      <c r="E168" s="4903" t="s">
        <v>2364</v>
      </c>
      <c r="F168" s="4903" t="s">
        <v>2254</v>
      </c>
      <c r="G168" s="4903" t="s">
        <v>2365</v>
      </c>
      <c r="H168" s="4903" t="s">
        <v>24</v>
      </c>
      <c r="I168" s="4903" t="s">
        <v>789</v>
      </c>
    </row>
    <row customHeight="1" ht="11.25">
      <c r="A169" s="4903" t="s">
        <v>2175</v>
      </c>
      <c r="B169" s="4903" t="s">
        <v>14</v>
      </c>
      <c r="C169" s="4903" t="s">
        <v>2366</v>
      </c>
      <c r="D169" s="4903" t="s">
        <v>2367</v>
      </c>
      <c r="E169" s="4903" t="s">
        <v>2368</v>
      </c>
      <c r="F169" s="4903" t="s">
        <v>2254</v>
      </c>
      <c r="G169" s="4903" t="s">
        <v>24</v>
      </c>
      <c r="H169" s="4903" t="s">
        <v>24</v>
      </c>
      <c r="I169" s="4903" t="s">
        <v>789</v>
      </c>
    </row>
    <row customHeight="1" ht="11.25">
      <c r="A170" s="4903" t="s">
        <v>2175</v>
      </c>
      <c r="B170" s="4903" t="s">
        <v>14</v>
      </c>
      <c r="C170" s="4903" t="s">
        <v>2369</v>
      </c>
      <c r="D170" s="4903" t="s">
        <v>2370</v>
      </c>
      <c r="E170" s="4903" t="s">
        <v>2371</v>
      </c>
      <c r="F170" s="4903" t="s">
        <v>2183</v>
      </c>
      <c r="G170" s="4903" t="s">
        <v>24</v>
      </c>
      <c r="H170" s="4903" t="s">
        <v>24</v>
      </c>
      <c r="I170" s="4903" t="s">
        <v>789</v>
      </c>
    </row>
    <row customHeight="1" ht="11.25">
      <c r="A171" s="4903" t="s">
        <v>2175</v>
      </c>
      <c r="B171" s="4903" t="s">
        <v>14</v>
      </c>
      <c r="C171" s="4903" t="s">
        <v>2372</v>
      </c>
      <c r="D171" s="4903" t="s">
        <v>2373</v>
      </c>
      <c r="E171" s="4903" t="s">
        <v>2374</v>
      </c>
      <c r="F171" s="4903" t="s">
        <v>2375</v>
      </c>
      <c r="G171" s="4903" t="s">
        <v>24</v>
      </c>
      <c r="H171" s="4903" t="s">
        <v>24</v>
      </c>
      <c r="I171" s="4903" t="s">
        <v>789</v>
      </c>
    </row>
    <row customHeight="1" ht="11.25">
      <c r="A172" s="4903" t="s">
        <v>2175</v>
      </c>
      <c r="B172" s="4903" t="s">
        <v>14</v>
      </c>
      <c r="C172" s="4903" t="s">
        <v>2376</v>
      </c>
      <c r="D172" s="4903" t="s">
        <v>2377</v>
      </c>
      <c r="E172" s="4903" t="s">
        <v>2378</v>
      </c>
      <c r="F172" s="4903" t="s">
        <v>2375</v>
      </c>
      <c r="G172" s="4903" t="s">
        <v>24</v>
      </c>
      <c r="H172" s="4903" t="s">
        <v>24</v>
      </c>
      <c r="I172" s="4903" t="s">
        <v>789</v>
      </c>
    </row>
    <row customHeight="1" ht="11.25">
      <c r="A173" s="4903" t="s">
        <v>2175</v>
      </c>
      <c r="B173" s="4903" t="s">
        <v>14</v>
      </c>
      <c r="C173" s="4903" t="s">
        <v>2382</v>
      </c>
      <c r="D173" s="4903" t="s">
        <v>2383</v>
      </c>
      <c r="E173" s="4903" t="s">
        <v>2384</v>
      </c>
      <c r="F173" s="4903" t="s">
        <v>2179</v>
      </c>
      <c r="G173" s="4903" t="s">
        <v>24</v>
      </c>
      <c r="H173" s="4903" t="s">
        <v>24</v>
      </c>
      <c r="I173" s="4903" t="s">
        <v>789</v>
      </c>
    </row>
    <row customHeight="1" ht="11.25">
      <c r="A174" s="4903" t="s">
        <v>2175</v>
      </c>
      <c r="B174" s="4903" t="s">
        <v>14</v>
      </c>
      <c r="C174" s="4903" t="s">
        <v>2385</v>
      </c>
      <c r="D174" s="4903" t="s">
        <v>2386</v>
      </c>
      <c r="E174" s="4903" t="s">
        <v>2295</v>
      </c>
      <c r="F174" s="4903" t="s">
        <v>2209</v>
      </c>
      <c r="G174" s="4903" t="s">
        <v>2387</v>
      </c>
      <c r="H174" s="4903" t="s">
        <v>24</v>
      </c>
      <c r="I174" s="4903" t="s">
        <v>789</v>
      </c>
    </row>
    <row customHeight="1" ht="11.25">
      <c r="A175" s="4903" t="s">
        <v>2175</v>
      </c>
      <c r="B175" s="4903" t="s">
        <v>14</v>
      </c>
      <c r="C175" s="4903" t="s">
        <v>2388</v>
      </c>
      <c r="D175" s="4903" t="s">
        <v>2389</v>
      </c>
      <c r="E175" s="4903" t="s">
        <v>2390</v>
      </c>
      <c r="F175" s="4903" t="s">
        <v>2391</v>
      </c>
      <c r="G175" s="4903" t="s">
        <v>24</v>
      </c>
      <c r="H175" s="4903" t="s">
        <v>24</v>
      </c>
      <c r="I175" s="4903" t="s">
        <v>789</v>
      </c>
    </row>
    <row customHeight="1" ht="11.25">
      <c r="A176" s="4903" t="s">
        <v>2175</v>
      </c>
      <c r="B176" s="4903" t="s">
        <v>14</v>
      </c>
      <c r="C176" s="4903" t="s">
        <v>2392</v>
      </c>
      <c r="D176" s="4903" t="s">
        <v>2393</v>
      </c>
      <c r="E176" s="4903" t="s">
        <v>2394</v>
      </c>
      <c r="F176" s="4903" t="s">
        <v>2198</v>
      </c>
      <c r="G176" s="4903" t="s">
        <v>24</v>
      </c>
      <c r="H176" s="4903" t="s">
        <v>24</v>
      </c>
      <c r="I176" s="4903" t="s">
        <v>789</v>
      </c>
    </row>
    <row customHeight="1" ht="11.25">
      <c r="A177" s="4903" t="s">
        <v>2175</v>
      </c>
      <c r="B177" s="4903" t="s">
        <v>14</v>
      </c>
      <c r="C177" s="4903" t="s">
        <v>2405</v>
      </c>
      <c r="D177" s="4903" t="s">
        <v>2406</v>
      </c>
      <c r="E177" s="4903" t="s">
        <v>2407</v>
      </c>
      <c r="F177" s="4903" t="s">
        <v>2258</v>
      </c>
      <c r="G177" s="4903" t="s">
        <v>24</v>
      </c>
      <c r="H177" s="4903" t="s">
        <v>24</v>
      </c>
      <c r="I177" s="4903" t="s">
        <v>789</v>
      </c>
    </row>
    <row customHeight="1" ht="11.25">
      <c r="A178" s="4903" t="s">
        <v>2175</v>
      </c>
      <c r="B178" s="4903" t="s">
        <v>14</v>
      </c>
      <c r="C178" s="4903" t="s">
        <v>2418</v>
      </c>
      <c r="D178" s="4903" t="s">
        <v>2419</v>
      </c>
      <c r="E178" s="4903" t="s">
        <v>2420</v>
      </c>
      <c r="F178" s="4903" t="s">
        <v>2289</v>
      </c>
      <c r="G178" s="4903" t="s">
        <v>24</v>
      </c>
      <c r="H178" s="4903" t="s">
        <v>24</v>
      </c>
      <c r="I178" s="4903" t="s">
        <v>789</v>
      </c>
    </row>
    <row customHeight="1" ht="11.25">
      <c r="A179" s="4903" t="s">
        <v>2175</v>
      </c>
      <c r="B179" s="4903" t="s">
        <v>14</v>
      </c>
      <c r="C179" s="4903" t="s">
        <v>2427</v>
      </c>
      <c r="D179" s="4903" t="s">
        <v>2428</v>
      </c>
      <c r="E179" s="4903" t="s">
        <v>2429</v>
      </c>
      <c r="F179" s="4903" t="s">
        <v>2209</v>
      </c>
      <c r="G179" s="4903" t="s">
        <v>24</v>
      </c>
      <c r="H179" s="4903" t="s">
        <v>24</v>
      </c>
      <c r="I179" s="4903" t="s">
        <v>789</v>
      </c>
    </row>
    <row customHeight="1" ht="11.25">
      <c r="A180" s="4903" t="s">
        <v>2175</v>
      </c>
      <c r="B180" s="4903" t="s">
        <v>14</v>
      </c>
      <c r="C180" s="4903" t="s">
        <v>2436</v>
      </c>
      <c r="D180" s="4903" t="s">
        <v>2437</v>
      </c>
      <c r="E180" s="4903" t="s">
        <v>2438</v>
      </c>
      <c r="F180" s="4903" t="s">
        <v>2439</v>
      </c>
      <c r="G180" s="4903" t="s">
        <v>24</v>
      </c>
      <c r="H180" s="4903" t="s">
        <v>24</v>
      </c>
      <c r="I180" s="4903" t="s">
        <v>789</v>
      </c>
    </row>
    <row customHeight="1" ht="11.25">
      <c r="A181" s="4903" t="s">
        <v>2175</v>
      </c>
      <c r="B181" s="4903" t="s">
        <v>14</v>
      </c>
      <c r="C181" s="4903" t="s">
        <v>2440</v>
      </c>
      <c r="D181" s="4903" t="s">
        <v>2441</v>
      </c>
      <c r="E181" s="4903" t="s">
        <v>2442</v>
      </c>
      <c r="F181" s="4903" t="s">
        <v>2443</v>
      </c>
      <c r="G181" s="4903" t="s">
        <v>24</v>
      </c>
      <c r="H181" s="4903" t="s">
        <v>24</v>
      </c>
      <c r="I181" s="4903" t="s">
        <v>789</v>
      </c>
    </row>
    <row customHeight="1" ht="11.25">
      <c r="A182" s="4903" t="s">
        <v>2175</v>
      </c>
      <c r="B182" s="4903" t="s">
        <v>14</v>
      </c>
      <c r="C182" s="4903" t="s">
        <v>2453</v>
      </c>
      <c r="D182" s="4903" t="s">
        <v>2454</v>
      </c>
      <c r="E182" s="4903" t="s">
        <v>2455</v>
      </c>
      <c r="F182" s="4903" t="s">
        <v>2209</v>
      </c>
      <c r="G182" s="4903" t="s">
        <v>24</v>
      </c>
      <c r="H182" s="4903" t="s">
        <v>24</v>
      </c>
      <c r="I182" s="4903" t="s">
        <v>789</v>
      </c>
    </row>
    <row customHeight="1" ht="11.25">
      <c r="A183" s="4903" t="s">
        <v>2175</v>
      </c>
      <c r="B183" s="4903" t="s">
        <v>14</v>
      </c>
      <c r="C183" s="4903" t="s">
        <v>2456</v>
      </c>
      <c r="D183" s="4903" t="s">
        <v>2457</v>
      </c>
      <c r="E183" s="4903" t="s">
        <v>2458</v>
      </c>
      <c r="F183" s="4903" t="s">
        <v>2209</v>
      </c>
      <c r="G183" s="4903" t="s">
        <v>24</v>
      </c>
      <c r="H183" s="4903" t="s">
        <v>24</v>
      </c>
      <c r="I183" s="4903" t="s">
        <v>789</v>
      </c>
    </row>
    <row customHeight="1" ht="11.25">
      <c r="A184" s="4903" t="s">
        <v>2175</v>
      </c>
      <c r="B184" s="4903" t="s">
        <v>14</v>
      </c>
      <c r="C184" s="4903" t="s">
        <v>2462</v>
      </c>
      <c r="D184" s="4903" t="s">
        <v>2463</v>
      </c>
      <c r="E184" s="4903" t="s">
        <v>2464</v>
      </c>
      <c r="F184" s="4903" t="s">
        <v>2209</v>
      </c>
      <c r="G184" s="4903" t="s">
        <v>24</v>
      </c>
      <c r="H184" s="4903" t="s">
        <v>24</v>
      </c>
      <c r="I184" s="4903" t="s">
        <v>789</v>
      </c>
    </row>
    <row customHeight="1" ht="11.25">
      <c r="A185" s="4903" t="s">
        <v>2175</v>
      </c>
      <c r="B185" s="4903" t="s">
        <v>14</v>
      </c>
      <c r="C185" s="4903" t="s">
        <v>2476</v>
      </c>
      <c r="D185" s="4903" t="s">
        <v>2477</v>
      </c>
      <c r="E185" s="4903" t="s">
        <v>2478</v>
      </c>
      <c r="F185" s="4903" t="s">
        <v>2258</v>
      </c>
      <c r="G185" s="4903" t="s">
        <v>24</v>
      </c>
      <c r="H185" s="4903" t="s">
        <v>24</v>
      </c>
      <c r="I185" s="4903" t="s">
        <v>789</v>
      </c>
    </row>
    <row customHeight="1" ht="11.25">
      <c r="A186" s="4903" t="s">
        <v>2175</v>
      </c>
      <c r="B186" s="4903" t="s">
        <v>14</v>
      </c>
      <c r="C186" s="4903" t="s">
        <v>2605</v>
      </c>
      <c r="D186" s="4903" t="s">
        <v>2606</v>
      </c>
      <c r="E186" s="4903" t="s">
        <v>2607</v>
      </c>
      <c r="F186" s="4903" t="s">
        <v>2209</v>
      </c>
      <c r="G186" s="4903" t="s">
        <v>24</v>
      </c>
      <c r="H186" s="4903" t="s">
        <v>24</v>
      </c>
      <c r="I186" s="4903" t="s">
        <v>789</v>
      </c>
    </row>
    <row customHeight="1" ht="11.25">
      <c r="A187" s="4903" t="s">
        <v>2175</v>
      </c>
      <c r="B187" s="4903" t="s">
        <v>14</v>
      </c>
      <c r="C187" s="4903" t="s">
        <v>2482</v>
      </c>
      <c r="D187" s="4903" t="s">
        <v>2483</v>
      </c>
      <c r="E187" s="4903" t="s">
        <v>2484</v>
      </c>
      <c r="F187" s="4903" t="s">
        <v>2183</v>
      </c>
      <c r="G187" s="4903" t="s">
        <v>24</v>
      </c>
      <c r="H187" s="4903" t="s">
        <v>24</v>
      </c>
      <c r="I187" s="4903" t="s">
        <v>789</v>
      </c>
    </row>
    <row customHeight="1" ht="11.25">
      <c r="A188" s="4903" t="s">
        <v>2175</v>
      </c>
      <c r="B188" s="4903" t="s">
        <v>14</v>
      </c>
      <c r="C188" s="4903" t="s">
        <v>2485</v>
      </c>
      <c r="D188" s="4903" t="s">
        <v>2486</v>
      </c>
      <c r="E188" s="4903" t="s">
        <v>2487</v>
      </c>
      <c r="F188" s="4903" t="s">
        <v>2289</v>
      </c>
      <c r="G188" s="4903" t="s">
        <v>24</v>
      </c>
      <c r="H188" s="4903" t="s">
        <v>24</v>
      </c>
      <c r="I188" s="4903" t="s">
        <v>789</v>
      </c>
    </row>
    <row customHeight="1" ht="11.25">
      <c r="A189" s="4903" t="s">
        <v>2175</v>
      </c>
      <c r="B189" s="4903" t="s">
        <v>14</v>
      </c>
      <c r="C189" s="4903" t="s">
        <v>2491</v>
      </c>
      <c r="D189" s="4903" t="s">
        <v>2492</v>
      </c>
      <c r="E189" s="4903" t="s">
        <v>2493</v>
      </c>
      <c r="F189" s="4903" t="s">
        <v>2375</v>
      </c>
      <c r="G189" s="4903" t="s">
        <v>24</v>
      </c>
      <c r="H189" s="4903" t="s">
        <v>24</v>
      </c>
      <c r="I189" s="4903" t="s">
        <v>789</v>
      </c>
    </row>
    <row customHeight="1" ht="11.25">
      <c r="A190" s="4903" t="s">
        <v>2175</v>
      </c>
      <c r="B190" s="4903" t="s">
        <v>14</v>
      </c>
      <c r="C190" s="4903" t="s">
        <v>2494</v>
      </c>
      <c r="D190" s="4903" t="s">
        <v>2495</v>
      </c>
      <c r="E190" s="4903" t="s">
        <v>2496</v>
      </c>
      <c r="F190" s="4903" t="s">
        <v>2404</v>
      </c>
      <c r="G190" s="4903" t="s">
        <v>2497</v>
      </c>
      <c r="H190" s="4903" t="s">
        <v>24</v>
      </c>
      <c r="I190" s="4903" t="s">
        <v>789</v>
      </c>
    </row>
    <row customHeight="1" ht="11.25">
      <c r="A191" s="4903" t="s">
        <v>2175</v>
      </c>
      <c r="B191" s="4903" t="s">
        <v>14</v>
      </c>
      <c r="C191" s="4903" t="s">
        <v>2509</v>
      </c>
      <c r="D191" s="4903" t="s">
        <v>2510</v>
      </c>
      <c r="E191" s="4903" t="s">
        <v>2511</v>
      </c>
      <c r="F191" s="4903" t="s">
        <v>2198</v>
      </c>
      <c r="G191" s="4903" t="s">
        <v>24</v>
      </c>
      <c r="H191" s="4903" t="s">
        <v>24</v>
      </c>
      <c r="I191" s="4903" t="s">
        <v>789</v>
      </c>
    </row>
    <row customHeight="1" ht="11.25">
      <c r="A192" s="4903" t="s">
        <v>2175</v>
      </c>
      <c r="B192" s="4903" t="s">
        <v>14</v>
      </c>
      <c r="C192" s="4903" t="s">
        <v>2519</v>
      </c>
      <c r="D192" s="4903" t="s">
        <v>2520</v>
      </c>
      <c r="E192" s="4903" t="s">
        <v>2521</v>
      </c>
      <c r="F192" s="4903" t="s">
        <v>2258</v>
      </c>
      <c r="G192" s="4903" t="s">
        <v>24</v>
      </c>
      <c r="H192" s="4903" t="s">
        <v>2522</v>
      </c>
      <c r="I192" s="4903" t="s">
        <v>789</v>
      </c>
    </row>
    <row customHeight="1" ht="11.25">
      <c r="A193" s="4903" t="s">
        <v>2175</v>
      </c>
      <c r="B193" s="4903" t="s">
        <v>14</v>
      </c>
      <c r="C193" s="4903" t="s">
        <v>2523</v>
      </c>
      <c r="D193" s="4903" t="s">
        <v>2524</v>
      </c>
      <c r="E193" s="4903" t="s">
        <v>2525</v>
      </c>
      <c r="F193" s="4903" t="s">
        <v>2183</v>
      </c>
      <c r="G193" s="4903" t="s">
        <v>24</v>
      </c>
      <c r="H193" s="4903" t="s">
        <v>24</v>
      </c>
      <c r="I193" s="4903" t="s">
        <v>789</v>
      </c>
    </row>
    <row customHeight="1" ht="11.25">
      <c r="A194" s="4903" t="s">
        <v>2175</v>
      </c>
      <c r="B194" s="4903" t="s">
        <v>14</v>
      </c>
      <c r="C194" s="4903" t="s">
        <v>2529</v>
      </c>
      <c r="D194" s="4903" t="s">
        <v>2530</v>
      </c>
      <c r="E194" s="4903" t="s">
        <v>2531</v>
      </c>
      <c r="F194" s="4903" t="s">
        <v>2265</v>
      </c>
      <c r="G194" s="4903" t="s">
        <v>24</v>
      </c>
      <c r="H194" s="4903" t="s">
        <v>24</v>
      </c>
      <c r="I194" s="4903" t="s">
        <v>789</v>
      </c>
    </row>
    <row customHeight="1" ht="11.25">
      <c r="A195" s="4903" t="s">
        <v>2175</v>
      </c>
      <c r="B195" s="4903" t="s">
        <v>14</v>
      </c>
      <c r="C195" s="4903" t="s">
        <v>2532</v>
      </c>
      <c r="D195" s="4903" t="s">
        <v>2533</v>
      </c>
      <c r="E195" s="4903" t="s">
        <v>2534</v>
      </c>
      <c r="F195" s="4903" t="s">
        <v>2183</v>
      </c>
      <c r="G195" s="4903" t="s">
        <v>24</v>
      </c>
      <c r="H195" s="4903" t="s">
        <v>24</v>
      </c>
      <c r="I195" s="4903" t="s">
        <v>789</v>
      </c>
    </row>
    <row customHeight="1" ht="11.25">
      <c r="A196" s="4903" t="s">
        <v>2175</v>
      </c>
      <c r="B196" s="4903" t="s">
        <v>14</v>
      </c>
      <c r="C196" s="4903" t="s">
        <v>2535</v>
      </c>
      <c r="D196" s="4903" t="s">
        <v>2536</v>
      </c>
      <c r="E196" s="4903" t="s">
        <v>2537</v>
      </c>
      <c r="F196" s="4903" t="s">
        <v>2439</v>
      </c>
      <c r="G196" s="4903" t="s">
        <v>24</v>
      </c>
      <c r="H196" s="4903" t="s">
        <v>24</v>
      </c>
      <c r="I196" s="4903" t="s">
        <v>789</v>
      </c>
    </row>
    <row customHeight="1" ht="11.25">
      <c r="A197" s="4903" t="s">
        <v>2175</v>
      </c>
      <c r="B197" s="4903" t="s">
        <v>14</v>
      </c>
      <c r="C197" s="4903" t="s">
        <v>2541</v>
      </c>
      <c r="D197" s="4903" t="s">
        <v>2542</v>
      </c>
      <c r="E197" s="4903" t="s">
        <v>2543</v>
      </c>
      <c r="F197" s="4903" t="s">
        <v>2289</v>
      </c>
      <c r="G197" s="4903" t="s">
        <v>24</v>
      </c>
      <c r="H197" s="4903" t="s">
        <v>24</v>
      </c>
      <c r="I197" s="4903" t="s">
        <v>789</v>
      </c>
    </row>
    <row customHeight="1" ht="11.25">
      <c r="A198" s="4903" t="s">
        <v>2175</v>
      </c>
      <c r="B198" s="4903" t="s">
        <v>14</v>
      </c>
      <c r="C198" s="4903" t="s">
        <v>2544</v>
      </c>
      <c r="D198" s="4903" t="s">
        <v>2545</v>
      </c>
      <c r="E198" s="4903" t="s">
        <v>2546</v>
      </c>
      <c r="F198" s="4903" t="s">
        <v>2209</v>
      </c>
      <c r="G198" s="4903" t="s">
        <v>24</v>
      </c>
      <c r="H198" s="4903" t="s">
        <v>24</v>
      </c>
      <c r="I198" s="4903" t="s">
        <v>789</v>
      </c>
    </row>
    <row customHeight="1" ht="11.25">
      <c r="A199" s="4903" t="s">
        <v>2175</v>
      </c>
      <c r="B199" s="4903" t="s">
        <v>14</v>
      </c>
      <c r="C199" s="4903" t="s">
        <v>2557</v>
      </c>
      <c r="D199" s="4903" t="s">
        <v>2558</v>
      </c>
      <c r="E199" s="4903" t="s">
        <v>2559</v>
      </c>
      <c r="F199" s="4903" t="s">
        <v>2289</v>
      </c>
      <c r="G199" s="4903" t="s">
        <v>24</v>
      </c>
      <c r="H199" s="4903" t="s">
        <v>24</v>
      </c>
      <c r="I199" s="4903" t="s">
        <v>789</v>
      </c>
    </row>
    <row customHeight="1" ht="11.25">
      <c r="A200" s="4903" t="s">
        <v>2175</v>
      </c>
      <c r="B200" s="4903" t="s">
        <v>14</v>
      </c>
      <c r="C200" s="4903" t="s">
        <v>2560</v>
      </c>
      <c r="D200" s="4903" t="s">
        <v>2561</v>
      </c>
      <c r="E200" s="4903" t="s">
        <v>2562</v>
      </c>
      <c r="F200" s="4903" t="s">
        <v>2289</v>
      </c>
      <c r="G200" s="4903" t="s">
        <v>24</v>
      </c>
      <c r="H200" s="4903" t="s">
        <v>24</v>
      </c>
      <c r="I200" s="4903" t="s">
        <v>789</v>
      </c>
    </row>
    <row customHeight="1" ht="11.25">
      <c r="A201" s="4903" t="s">
        <v>2175</v>
      </c>
      <c r="B201" s="4903" t="s">
        <v>14</v>
      </c>
      <c r="C201" s="4903" t="s">
        <v>2563</v>
      </c>
      <c r="D201" s="4903" t="s">
        <v>2564</v>
      </c>
      <c r="E201" s="4903" t="s">
        <v>2565</v>
      </c>
      <c r="F201" s="4903" t="s">
        <v>2289</v>
      </c>
      <c r="G201" s="4903" t="s">
        <v>24</v>
      </c>
      <c r="H201" s="4903" t="s">
        <v>24</v>
      </c>
      <c r="I201" s="4903" t="s">
        <v>789</v>
      </c>
    </row>
    <row customHeight="1" ht="11.25">
      <c r="A202" s="4903" t="s">
        <v>2175</v>
      </c>
      <c r="B202" s="4903" t="s">
        <v>14</v>
      </c>
      <c r="C202" s="4903" t="s">
        <v>2566</v>
      </c>
      <c r="D202" s="4903" t="s">
        <v>2567</v>
      </c>
      <c r="E202" s="4903" t="s">
        <v>2568</v>
      </c>
      <c r="F202" s="4903" t="s">
        <v>2289</v>
      </c>
      <c r="G202" s="4903" t="s">
        <v>24</v>
      </c>
      <c r="H202" s="4903" t="s">
        <v>24</v>
      </c>
      <c r="I202" s="4903" t="s">
        <v>789</v>
      </c>
    </row>
    <row customHeight="1" ht="11.25">
      <c r="A203" s="4903" t="s">
        <v>2175</v>
      </c>
      <c r="B203" s="4903" t="s">
        <v>14</v>
      </c>
      <c r="C203" s="4903" t="s">
        <v>2573</v>
      </c>
      <c r="D203" s="4903" t="s">
        <v>2574</v>
      </c>
      <c r="E203" s="4903" t="s">
        <v>2575</v>
      </c>
      <c r="F203" s="4903" t="s">
        <v>2179</v>
      </c>
      <c r="G203" s="4903" t="s">
        <v>24</v>
      </c>
      <c r="H203" s="4903" t="s">
        <v>24</v>
      </c>
      <c r="I203" s="4903" t="s">
        <v>789</v>
      </c>
    </row>
    <row customHeight="1" ht="11.25">
      <c r="A204" s="4903" t="s">
        <v>2175</v>
      </c>
      <c r="B204" s="4903" t="s">
        <v>14</v>
      </c>
      <c r="C204" s="4903" t="s">
        <v>2576</v>
      </c>
      <c r="D204" s="4903" t="s">
        <v>2577</v>
      </c>
      <c r="E204" s="4903" t="s">
        <v>2578</v>
      </c>
      <c r="F204" s="4903" t="s">
        <v>2213</v>
      </c>
      <c r="G204" s="4903" t="s">
        <v>24</v>
      </c>
      <c r="H204" s="4903" t="s">
        <v>24</v>
      </c>
      <c r="I204" s="4903" t="s">
        <v>789</v>
      </c>
    </row>
    <row customHeight="1" ht="11.25">
      <c r="A205" s="4903" t="s">
        <v>2175</v>
      </c>
      <c r="B205" s="4903" t="s">
        <v>14</v>
      </c>
      <c r="C205" s="4903" t="s">
        <v>2579</v>
      </c>
      <c r="D205" s="4903" t="s">
        <v>2580</v>
      </c>
      <c r="E205" s="4903" t="s">
        <v>2581</v>
      </c>
      <c r="F205" s="4903" t="s">
        <v>2258</v>
      </c>
      <c r="G205" s="4903" t="s">
        <v>24</v>
      </c>
      <c r="H205" s="4903" t="s">
        <v>24</v>
      </c>
      <c r="I205" s="4903" t="s">
        <v>789</v>
      </c>
    </row>
    <row customHeight="1" ht="11.25">
      <c r="A206" s="4903" t="s">
        <v>2175</v>
      </c>
      <c r="B206" s="4903" t="s">
        <v>14</v>
      </c>
      <c r="C206" s="4903" t="s">
        <v>2582</v>
      </c>
      <c r="D206" s="4903" t="s">
        <v>2583</v>
      </c>
      <c r="E206" s="4903" t="s">
        <v>2584</v>
      </c>
      <c r="F206" s="4903" t="s">
        <v>2258</v>
      </c>
      <c r="G206" s="4903" t="s">
        <v>24</v>
      </c>
      <c r="H206" s="4903" t="s">
        <v>24</v>
      </c>
      <c r="I206" s="4903" t="s">
        <v>789</v>
      </c>
    </row>
    <row customHeight="1" ht="11.25">
      <c r="A207" s="4903" t="s">
        <v>2175</v>
      </c>
      <c r="B207" s="4903" t="s">
        <v>14</v>
      </c>
      <c r="C207" s="4903" t="s">
        <v>2585</v>
      </c>
      <c r="D207" s="4903" t="s">
        <v>2586</v>
      </c>
      <c r="E207" s="4903" t="s">
        <v>2281</v>
      </c>
      <c r="F207" s="4903" t="s">
        <v>2587</v>
      </c>
      <c r="G207" s="4903" t="s">
        <v>24</v>
      </c>
      <c r="H207" s="4903" t="s">
        <v>24</v>
      </c>
      <c r="I207" s="4903" t="s">
        <v>789</v>
      </c>
    </row>
    <row customHeight="1" ht="11.25">
      <c r="A208" s="4903" t="s">
        <v>2175</v>
      </c>
      <c r="B208" s="4903" t="s">
        <v>14</v>
      </c>
      <c r="C208" s="4903" t="s">
        <v>2602</v>
      </c>
      <c r="D208" s="4903" t="s">
        <v>2603</v>
      </c>
      <c r="E208" s="4903" t="s">
        <v>2281</v>
      </c>
      <c r="F208" s="4903" t="s">
        <v>2604</v>
      </c>
      <c r="G208" s="4903" t="s">
        <v>24</v>
      </c>
      <c r="H208" s="4903" t="s">
        <v>24</v>
      </c>
      <c r="I208" s="4903" t="s">
        <v>789</v>
      </c>
    </row>
    <row customHeight="1" ht="11.25">
      <c r="A209" s="4903" t="s">
        <v>2175</v>
      </c>
      <c r="B209" s="4903" t="s">
        <v>14</v>
      </c>
      <c r="C209" s="4903" t="s">
        <v>2176</v>
      </c>
      <c r="D209" s="4903" t="s">
        <v>2177</v>
      </c>
      <c r="E209" s="4903" t="s">
        <v>2178</v>
      </c>
      <c r="F209" s="4903" t="s">
        <v>2179</v>
      </c>
      <c r="G209" s="4903" t="s">
        <v>24</v>
      </c>
      <c r="H209" s="4903" t="s">
        <v>24</v>
      </c>
      <c r="I209" s="4903" t="s">
        <v>751</v>
      </c>
    </row>
    <row customHeight="1" ht="11.25">
      <c r="A210" s="4903" t="s">
        <v>2175</v>
      </c>
      <c r="B210" s="4903" t="s">
        <v>14</v>
      </c>
      <c r="C210" s="4903" t="s">
        <v>2180</v>
      </c>
      <c r="D210" s="4903" t="s">
        <v>2181</v>
      </c>
      <c r="E210" s="4903" t="s">
        <v>2182</v>
      </c>
      <c r="F210" s="4903" t="s">
        <v>2183</v>
      </c>
      <c r="G210" s="4903" t="s">
        <v>24</v>
      </c>
      <c r="H210" s="4903" t="s">
        <v>24</v>
      </c>
      <c r="I210" s="4903" t="s">
        <v>751</v>
      </c>
    </row>
    <row customHeight="1" ht="11.25">
      <c r="A211" s="4903" t="s">
        <v>2175</v>
      </c>
      <c r="B211" s="4903" t="s">
        <v>14</v>
      </c>
      <c r="C211" s="4903" t="s">
        <v>2188</v>
      </c>
      <c r="D211" s="4903" t="s">
        <v>2189</v>
      </c>
      <c r="E211" s="4903" t="s">
        <v>2190</v>
      </c>
      <c r="F211" s="4903" t="s">
        <v>2183</v>
      </c>
      <c r="G211" s="4903" t="s">
        <v>24</v>
      </c>
      <c r="H211" s="4903" t="s">
        <v>24</v>
      </c>
      <c r="I211" s="4903" t="s">
        <v>751</v>
      </c>
    </row>
    <row customHeight="1" ht="11.25">
      <c r="A212" s="4903" t="s">
        <v>2175</v>
      </c>
      <c r="B212" s="4903" t="s">
        <v>14</v>
      </c>
      <c r="C212" s="4903" t="s">
        <v>2608</v>
      </c>
      <c r="D212" s="4903" t="s">
        <v>2609</v>
      </c>
      <c r="E212" s="4903" t="s">
        <v>2610</v>
      </c>
      <c r="F212" s="4903" t="s">
        <v>2258</v>
      </c>
      <c r="G212" s="4903" t="s">
        <v>24</v>
      </c>
      <c r="H212" s="4903" t="s">
        <v>24</v>
      </c>
      <c r="I212" s="4903" t="s">
        <v>751</v>
      </c>
    </row>
    <row customHeight="1" ht="11.25">
      <c r="A213" s="4903" t="s">
        <v>2175</v>
      </c>
      <c r="B213" s="4903" t="s">
        <v>14</v>
      </c>
      <c r="C213" s="4903" t="s">
        <v>2195</v>
      </c>
      <c r="D213" s="4903" t="s">
        <v>2196</v>
      </c>
      <c r="E213" s="4903" t="s">
        <v>2197</v>
      </c>
      <c r="F213" s="4903" t="s">
        <v>2198</v>
      </c>
      <c r="G213" s="4903" t="s">
        <v>24</v>
      </c>
      <c r="H213" s="4903" t="s">
        <v>24</v>
      </c>
      <c r="I213" s="4903" t="s">
        <v>751</v>
      </c>
    </row>
    <row customHeight="1" ht="11.25">
      <c r="A214" s="4903" t="s">
        <v>2175</v>
      </c>
      <c r="B214" s="4903" t="s">
        <v>14</v>
      </c>
      <c r="C214" s="4903" t="s">
        <v>2199</v>
      </c>
      <c r="D214" s="4903" t="s">
        <v>2200</v>
      </c>
      <c r="E214" s="4903" t="s">
        <v>2201</v>
      </c>
      <c r="F214" s="4903" t="s">
        <v>2202</v>
      </c>
      <c r="G214" s="4903" t="s">
        <v>2203</v>
      </c>
      <c r="H214" s="4903" t="s">
        <v>24</v>
      </c>
      <c r="I214" s="4903" t="s">
        <v>751</v>
      </c>
    </row>
    <row customHeight="1" ht="11.25">
      <c r="A215" s="4903" t="s">
        <v>2175</v>
      </c>
      <c r="B215" s="4903" t="s">
        <v>14</v>
      </c>
      <c r="C215" s="4903" t="s">
        <v>2204</v>
      </c>
      <c r="D215" s="4903" t="s">
        <v>2200</v>
      </c>
      <c r="E215" s="4903" t="s">
        <v>2201</v>
      </c>
      <c r="F215" s="4903" t="s">
        <v>2205</v>
      </c>
      <c r="G215" s="4903" t="s">
        <v>24</v>
      </c>
      <c r="H215" s="4903" t="s">
        <v>24</v>
      </c>
      <c r="I215" s="4903" t="s">
        <v>751</v>
      </c>
    </row>
    <row customHeight="1" ht="11.25">
      <c r="A216" s="4903" t="s">
        <v>2175</v>
      </c>
      <c r="B216" s="4903" t="s">
        <v>14</v>
      </c>
      <c r="C216" s="4903" t="s">
        <v>2210</v>
      </c>
      <c r="D216" s="4903" t="s">
        <v>2211</v>
      </c>
      <c r="E216" s="4903" t="s">
        <v>2212</v>
      </c>
      <c r="F216" s="4903" t="s">
        <v>2213</v>
      </c>
      <c r="G216" s="4903" t="s">
        <v>24</v>
      </c>
      <c r="H216" s="4903" t="s">
        <v>24</v>
      </c>
      <c r="I216" s="4903" t="s">
        <v>751</v>
      </c>
    </row>
    <row customHeight="1" ht="11.25">
      <c r="A217" s="4903" t="s">
        <v>2175</v>
      </c>
      <c r="B217" s="4903" t="s">
        <v>14</v>
      </c>
      <c r="C217" s="4903" t="s">
        <v>2217</v>
      </c>
      <c r="D217" s="4903" t="s">
        <v>2218</v>
      </c>
      <c r="E217" s="4903" t="s">
        <v>2219</v>
      </c>
      <c r="F217" s="4903" t="s">
        <v>2194</v>
      </c>
      <c r="G217" s="4903" t="s">
        <v>24</v>
      </c>
      <c r="H217" s="4903" t="s">
        <v>24</v>
      </c>
      <c r="I217" s="4903" t="s">
        <v>751</v>
      </c>
    </row>
    <row customHeight="1" ht="11.25">
      <c r="A218" s="4903" t="s">
        <v>2175</v>
      </c>
      <c r="B218" s="4903" t="s">
        <v>14</v>
      </c>
      <c r="C218" s="4903" t="s">
        <v>2220</v>
      </c>
      <c r="D218" s="4903" t="s">
        <v>2221</v>
      </c>
      <c r="E218" s="4903" t="s">
        <v>2219</v>
      </c>
      <c r="F218" s="4903" t="s">
        <v>2222</v>
      </c>
      <c r="G218" s="4903" t="s">
        <v>24</v>
      </c>
      <c r="H218" s="4903" t="s">
        <v>24</v>
      </c>
      <c r="I218" s="4903" t="s">
        <v>751</v>
      </c>
    </row>
    <row customHeight="1" ht="11.25">
      <c r="A219" s="4903" t="s">
        <v>2175</v>
      </c>
      <c r="B219" s="4903" t="s">
        <v>14</v>
      </c>
      <c r="C219" s="4903" t="s">
        <v>2611</v>
      </c>
      <c r="D219" s="4903" t="s">
        <v>2612</v>
      </c>
      <c r="E219" s="4903" t="s">
        <v>2613</v>
      </c>
      <c r="F219" s="4903" t="s">
        <v>2209</v>
      </c>
      <c r="G219" s="4903" t="s">
        <v>24</v>
      </c>
      <c r="H219" s="4903" t="s">
        <v>24</v>
      </c>
      <c r="I219" s="4903" t="s">
        <v>751</v>
      </c>
    </row>
    <row customHeight="1" ht="11.25">
      <c r="A220" s="4903" t="s">
        <v>2175</v>
      </c>
      <c r="B220" s="4903" t="s">
        <v>14</v>
      </c>
      <c r="C220" s="4903" t="s">
        <v>2229</v>
      </c>
      <c r="D220" s="4903" t="s">
        <v>2230</v>
      </c>
      <c r="E220" s="4903" t="s">
        <v>2231</v>
      </c>
      <c r="F220" s="4903" t="s">
        <v>2232</v>
      </c>
      <c r="G220" s="4903" t="s">
        <v>24</v>
      </c>
      <c r="H220" s="4903" t="s">
        <v>24</v>
      </c>
      <c r="I220" s="4903" t="s">
        <v>751</v>
      </c>
    </row>
    <row customHeight="1" ht="11.25">
      <c r="A221" s="4903" t="s">
        <v>2175</v>
      </c>
      <c r="B221" s="4903" t="s">
        <v>14</v>
      </c>
      <c r="C221" s="4903" t="s">
        <v>2236</v>
      </c>
      <c r="D221" s="4903" t="s">
        <v>2237</v>
      </c>
      <c r="E221" s="4903" t="s">
        <v>2238</v>
      </c>
      <c r="F221" s="4903" t="s">
        <v>2198</v>
      </c>
      <c r="G221" s="4903" t="s">
        <v>24</v>
      </c>
      <c r="H221" s="4903" t="s">
        <v>24</v>
      </c>
      <c r="I221" s="4903" t="s">
        <v>751</v>
      </c>
    </row>
    <row customHeight="1" ht="11.25">
      <c r="A222" s="4903" t="s">
        <v>2175</v>
      </c>
      <c r="B222" s="4903" t="s">
        <v>14</v>
      </c>
      <c r="C222" s="4903" t="s">
        <v>2614</v>
      </c>
      <c r="D222" s="4903" t="s">
        <v>2615</v>
      </c>
      <c r="E222" s="4903" t="s">
        <v>2616</v>
      </c>
      <c r="F222" s="4903" t="s">
        <v>2183</v>
      </c>
      <c r="G222" s="4903" t="s">
        <v>24</v>
      </c>
      <c r="H222" s="4903" t="s">
        <v>24</v>
      </c>
      <c r="I222" s="4903" t="s">
        <v>751</v>
      </c>
    </row>
    <row customHeight="1" ht="11.25">
      <c r="A223" s="4903" t="s">
        <v>2175</v>
      </c>
      <c r="B223" s="4903" t="s">
        <v>14</v>
      </c>
      <c r="C223" s="4903" t="s">
        <v>2617</v>
      </c>
      <c r="D223" s="4903" t="s">
        <v>2618</v>
      </c>
      <c r="E223" s="4903" t="s">
        <v>2619</v>
      </c>
      <c r="F223" s="4903" t="s">
        <v>2254</v>
      </c>
      <c r="G223" s="4903" t="s">
        <v>24</v>
      </c>
      <c r="H223" s="4903" t="s">
        <v>24</v>
      </c>
      <c r="I223" s="4903" t="s">
        <v>751</v>
      </c>
    </row>
    <row customHeight="1" ht="11.25">
      <c r="A224" s="4903" t="s">
        <v>2175</v>
      </c>
      <c r="B224" s="4903" t="s">
        <v>14</v>
      </c>
      <c r="C224" s="4903" t="s">
        <v>2239</v>
      </c>
      <c r="D224" s="4903" t="s">
        <v>45</v>
      </c>
      <c r="E224" s="4903" t="s">
        <v>48</v>
      </c>
      <c r="F224" s="4903" t="s">
        <v>50</v>
      </c>
      <c r="G224" s="4903" t="s">
        <v>2240</v>
      </c>
      <c r="H224" s="4903" t="s">
        <v>24</v>
      </c>
      <c r="I224" s="4903" t="s">
        <v>751</v>
      </c>
    </row>
    <row customHeight="1" ht="11.25">
      <c r="A225" s="4903" t="s">
        <v>2175</v>
      </c>
      <c r="B225" s="4903" t="s">
        <v>14</v>
      </c>
      <c r="C225" s="4903" t="s">
        <v>2241</v>
      </c>
      <c r="D225" s="4903" t="s">
        <v>2242</v>
      </c>
      <c r="E225" s="4903" t="s">
        <v>2243</v>
      </c>
      <c r="F225" s="4903" t="s">
        <v>2244</v>
      </c>
      <c r="G225" s="4903" t="s">
        <v>24</v>
      </c>
      <c r="H225" s="4903" t="s">
        <v>24</v>
      </c>
      <c r="I225" s="4903" t="s">
        <v>751</v>
      </c>
    </row>
    <row customHeight="1" ht="11.25">
      <c r="A226" s="4903" t="s">
        <v>2175</v>
      </c>
      <c r="B226" s="4903" t="s">
        <v>14</v>
      </c>
      <c r="C226" s="4903" t="s">
        <v>2620</v>
      </c>
      <c r="D226" s="4903" t="s">
        <v>2621</v>
      </c>
      <c r="E226" s="4903" t="s">
        <v>2622</v>
      </c>
      <c r="F226" s="4903" t="s">
        <v>2587</v>
      </c>
      <c r="G226" s="4903" t="s">
        <v>24</v>
      </c>
      <c r="H226" s="4903" t="s">
        <v>24</v>
      </c>
      <c r="I226" s="4903" t="s">
        <v>751</v>
      </c>
    </row>
    <row customHeight="1" ht="11.25">
      <c r="A227" s="4903" t="s">
        <v>2175</v>
      </c>
      <c r="B227" s="4903" t="s">
        <v>14</v>
      </c>
      <c r="C227" s="4903" t="s">
        <v>2262</v>
      </c>
      <c r="D227" s="4903" t="s">
        <v>2263</v>
      </c>
      <c r="E227" s="4903" t="s">
        <v>2264</v>
      </c>
      <c r="F227" s="4903" t="s">
        <v>2265</v>
      </c>
      <c r="G227" s="4903" t="s">
        <v>24</v>
      </c>
      <c r="H227" s="4903" t="s">
        <v>24</v>
      </c>
      <c r="I227" s="4903" t="s">
        <v>751</v>
      </c>
    </row>
    <row customHeight="1" ht="11.25">
      <c r="A228" s="4903" t="s">
        <v>2175</v>
      </c>
      <c r="B228" s="4903" t="s">
        <v>14</v>
      </c>
      <c r="C228" s="4903" t="s">
        <v>2266</v>
      </c>
      <c r="D228" s="4903" t="s">
        <v>2267</v>
      </c>
      <c r="E228" s="4903" t="s">
        <v>2268</v>
      </c>
      <c r="F228" s="4903" t="s">
        <v>2269</v>
      </c>
      <c r="G228" s="4903" t="s">
        <v>24</v>
      </c>
      <c r="H228" s="4903" t="s">
        <v>24</v>
      </c>
      <c r="I228" s="4903" t="s">
        <v>751</v>
      </c>
    </row>
    <row customHeight="1" ht="11.25">
      <c r="A229" s="4903" t="s">
        <v>2175</v>
      </c>
      <c r="B229" s="4903" t="s">
        <v>14</v>
      </c>
      <c r="C229" s="4903" t="s">
        <v>2273</v>
      </c>
      <c r="D229" s="4903" t="s">
        <v>2274</v>
      </c>
      <c r="E229" s="4903" t="s">
        <v>2275</v>
      </c>
      <c r="F229" s="4903" t="s">
        <v>2213</v>
      </c>
      <c r="G229" s="4903" t="s">
        <v>24</v>
      </c>
      <c r="H229" s="4903" t="s">
        <v>24</v>
      </c>
      <c r="I229" s="4903" t="s">
        <v>751</v>
      </c>
    </row>
    <row customHeight="1" ht="11.25">
      <c r="A230" s="4903" t="s">
        <v>2175</v>
      </c>
      <c r="B230" s="4903" t="s">
        <v>14</v>
      </c>
      <c r="C230" s="4903" t="s">
        <v>2276</v>
      </c>
      <c r="D230" s="4903" t="s">
        <v>2277</v>
      </c>
      <c r="E230" s="4903" t="s">
        <v>2278</v>
      </c>
      <c r="F230" s="4903" t="s">
        <v>2213</v>
      </c>
      <c r="G230" s="4903" t="s">
        <v>24</v>
      </c>
      <c r="H230" s="4903" t="s">
        <v>24</v>
      </c>
      <c r="I230" s="4903" t="s">
        <v>751</v>
      </c>
    </row>
    <row customHeight="1" ht="11.25">
      <c r="A231" s="4903" t="s">
        <v>2175</v>
      </c>
      <c r="B231" s="4903" t="s">
        <v>14</v>
      </c>
      <c r="C231" s="4903" t="s">
        <v>2623</v>
      </c>
      <c r="D231" s="4903" t="s">
        <v>2624</v>
      </c>
      <c r="E231" s="4903" t="s">
        <v>2625</v>
      </c>
      <c r="F231" s="4903" t="s">
        <v>2209</v>
      </c>
      <c r="G231" s="4903" t="s">
        <v>24</v>
      </c>
      <c r="H231" s="4903" t="s">
        <v>24</v>
      </c>
      <c r="I231" s="4903" t="s">
        <v>751</v>
      </c>
    </row>
    <row customHeight="1" ht="11.25">
      <c r="A232" s="4903" t="s">
        <v>2175</v>
      </c>
      <c r="B232" s="4903" t="s">
        <v>14</v>
      </c>
      <c r="C232" s="4903" t="s">
        <v>2279</v>
      </c>
      <c r="D232" s="4903" t="s">
        <v>2280</v>
      </c>
      <c r="E232" s="4903" t="s">
        <v>2281</v>
      </c>
      <c r="F232" s="4903" t="s">
        <v>2282</v>
      </c>
      <c r="G232" s="4903" t="s">
        <v>24</v>
      </c>
      <c r="H232" s="4903" t="s">
        <v>24</v>
      </c>
      <c r="I232" s="4903" t="s">
        <v>751</v>
      </c>
    </row>
    <row customHeight="1" ht="11.25">
      <c r="A233" s="4903" t="s">
        <v>2175</v>
      </c>
      <c r="B233" s="4903" t="s">
        <v>14</v>
      </c>
      <c r="C233" s="4903" t="s">
        <v>2626</v>
      </c>
      <c r="D233" s="4903" t="s">
        <v>2627</v>
      </c>
      <c r="E233" s="4903" t="s">
        <v>2628</v>
      </c>
      <c r="F233" s="4903" t="s">
        <v>2213</v>
      </c>
      <c r="G233" s="4903" t="s">
        <v>24</v>
      </c>
      <c r="H233" s="4903" t="s">
        <v>24</v>
      </c>
      <c r="I233" s="4903" t="s">
        <v>751</v>
      </c>
    </row>
    <row customHeight="1" ht="11.25">
      <c r="A234" s="4903" t="s">
        <v>2175</v>
      </c>
      <c r="B234" s="4903" t="s">
        <v>14</v>
      </c>
      <c r="C234" s="4903" t="s">
        <v>2629</v>
      </c>
      <c r="D234" s="4903" t="s">
        <v>2630</v>
      </c>
      <c r="E234" s="4903" t="s">
        <v>2631</v>
      </c>
      <c r="F234" s="4903" t="s">
        <v>2258</v>
      </c>
      <c r="G234" s="4903" t="s">
        <v>24</v>
      </c>
      <c r="H234" s="4903" t="s">
        <v>24</v>
      </c>
      <c r="I234" s="4903" t="s">
        <v>751</v>
      </c>
    </row>
    <row customHeight="1" ht="11.25">
      <c r="A235" s="4903" t="s">
        <v>2175</v>
      </c>
      <c r="B235" s="4903" t="s">
        <v>14</v>
      </c>
      <c r="C235" s="4903" t="s">
        <v>2632</v>
      </c>
      <c r="D235" s="4903" t="s">
        <v>2633</v>
      </c>
      <c r="E235" s="4903" t="s">
        <v>2634</v>
      </c>
      <c r="F235" s="4903" t="s">
        <v>2258</v>
      </c>
      <c r="G235" s="4903" t="s">
        <v>24</v>
      </c>
      <c r="H235" s="4903" t="s">
        <v>24</v>
      </c>
      <c r="I235" s="4903" t="s">
        <v>751</v>
      </c>
    </row>
    <row customHeight="1" ht="11.25">
      <c r="A236" s="4903" t="s">
        <v>2175</v>
      </c>
      <c r="B236" s="4903" t="s">
        <v>14</v>
      </c>
      <c r="C236" s="4903" t="s">
        <v>24</v>
      </c>
      <c r="D236" s="4903" t="s">
        <v>2294</v>
      </c>
      <c r="E236" s="4903" t="s">
        <v>2295</v>
      </c>
      <c r="F236" s="4903" t="s">
        <v>2209</v>
      </c>
      <c r="G236" s="4903" t="s">
        <v>24</v>
      </c>
      <c r="H236" s="4903" t="s">
        <v>24</v>
      </c>
      <c r="I236" s="4903" t="s">
        <v>751</v>
      </c>
    </row>
    <row customHeight="1" ht="11.25">
      <c r="A237" s="4903" t="s">
        <v>2175</v>
      </c>
      <c r="B237" s="4903" t="s">
        <v>14</v>
      </c>
      <c r="C237" s="4903" t="s">
        <v>2635</v>
      </c>
      <c r="D237" s="4903" t="s">
        <v>2636</v>
      </c>
      <c r="E237" s="4903" t="s">
        <v>2637</v>
      </c>
      <c r="F237" s="4903" t="s">
        <v>2198</v>
      </c>
      <c r="G237" s="4903" t="s">
        <v>24</v>
      </c>
      <c r="H237" s="4903" t="s">
        <v>24</v>
      </c>
      <c r="I237" s="4903" t="s">
        <v>751</v>
      </c>
    </row>
    <row customHeight="1" ht="11.25">
      <c r="A238" s="4903" t="s">
        <v>2175</v>
      </c>
      <c r="B238" s="4903" t="s">
        <v>14</v>
      </c>
      <c r="C238" s="4903" t="s">
        <v>2307</v>
      </c>
      <c r="D238" s="4903" t="s">
        <v>2308</v>
      </c>
      <c r="E238" s="4903" t="s">
        <v>2309</v>
      </c>
      <c r="F238" s="4903" t="s">
        <v>2269</v>
      </c>
      <c r="G238" s="4903" t="s">
        <v>24</v>
      </c>
      <c r="H238" s="4903" t="s">
        <v>24</v>
      </c>
      <c r="I238" s="4903" t="s">
        <v>751</v>
      </c>
    </row>
    <row customHeight="1" ht="11.25">
      <c r="A239" s="4903" t="s">
        <v>2175</v>
      </c>
      <c r="B239" s="4903" t="s">
        <v>14</v>
      </c>
      <c r="C239" s="4903" t="s">
        <v>2638</v>
      </c>
      <c r="D239" s="4903" t="s">
        <v>2639</v>
      </c>
      <c r="E239" s="4903" t="s">
        <v>2640</v>
      </c>
      <c r="F239" s="4903" t="s">
        <v>2213</v>
      </c>
      <c r="G239" s="4903" t="s">
        <v>24</v>
      </c>
      <c r="H239" s="4903" t="s">
        <v>24</v>
      </c>
      <c r="I239" s="4903" t="s">
        <v>751</v>
      </c>
    </row>
    <row customHeight="1" ht="11.25">
      <c r="A240" s="4903" t="s">
        <v>2175</v>
      </c>
      <c r="B240" s="4903" t="s">
        <v>14</v>
      </c>
      <c r="C240" s="4903" t="s">
        <v>2317</v>
      </c>
      <c r="D240" s="4903" t="s">
        <v>2318</v>
      </c>
      <c r="E240" s="4903" t="s">
        <v>2319</v>
      </c>
      <c r="F240" s="4903" t="s">
        <v>2183</v>
      </c>
      <c r="G240" s="4903" t="s">
        <v>24</v>
      </c>
      <c r="H240" s="4903" t="s">
        <v>24</v>
      </c>
      <c r="I240" s="4903" t="s">
        <v>751</v>
      </c>
    </row>
    <row customHeight="1" ht="11.25">
      <c r="A241" s="4903" t="s">
        <v>2175</v>
      </c>
      <c r="B241" s="4903" t="s">
        <v>14</v>
      </c>
      <c r="C241" s="4903" t="s">
        <v>2320</v>
      </c>
      <c r="D241" s="4903" t="s">
        <v>2321</v>
      </c>
      <c r="E241" s="4903" t="s">
        <v>2322</v>
      </c>
      <c r="F241" s="4903" t="s">
        <v>2213</v>
      </c>
      <c r="G241" s="4903" t="s">
        <v>24</v>
      </c>
      <c r="H241" s="4903" t="s">
        <v>24</v>
      </c>
      <c r="I241" s="4903" t="s">
        <v>751</v>
      </c>
    </row>
    <row customHeight="1" ht="11.25">
      <c r="A242" s="4903" t="s">
        <v>2175</v>
      </c>
      <c r="B242" s="4903" t="s">
        <v>14</v>
      </c>
      <c r="C242" s="4903" t="s">
        <v>2641</v>
      </c>
      <c r="D242" s="4903" t="s">
        <v>2642</v>
      </c>
      <c r="E242" s="4903" t="s">
        <v>2643</v>
      </c>
      <c r="F242" s="4903" t="s">
        <v>2289</v>
      </c>
      <c r="G242" s="4903" t="s">
        <v>2644</v>
      </c>
      <c r="H242" s="4903" t="s">
        <v>24</v>
      </c>
      <c r="I242" s="4903" t="s">
        <v>751</v>
      </c>
    </row>
    <row customHeight="1" ht="11.25">
      <c r="A243" s="4903" t="s">
        <v>2175</v>
      </c>
      <c r="B243" s="4903" t="s">
        <v>14</v>
      </c>
      <c r="C243" s="4903" t="s">
        <v>2343</v>
      </c>
      <c r="D243" s="4903" t="s">
        <v>2344</v>
      </c>
      <c r="E243" s="4903" t="s">
        <v>2345</v>
      </c>
      <c r="F243" s="4903" t="s">
        <v>2346</v>
      </c>
      <c r="G243" s="4903" t="s">
        <v>24</v>
      </c>
      <c r="H243" s="4903" t="s">
        <v>24</v>
      </c>
      <c r="I243" s="4903" t="s">
        <v>751</v>
      </c>
    </row>
    <row customHeight="1" ht="11.25">
      <c r="A244" s="4903" t="s">
        <v>2175</v>
      </c>
      <c r="B244" s="4903" t="s">
        <v>14</v>
      </c>
      <c r="C244" s="4903" t="s">
        <v>2347</v>
      </c>
      <c r="D244" s="4903" t="s">
        <v>2348</v>
      </c>
      <c r="E244" s="4903" t="s">
        <v>2349</v>
      </c>
      <c r="F244" s="4903" t="s">
        <v>2346</v>
      </c>
      <c r="G244" s="4903" t="s">
        <v>24</v>
      </c>
      <c r="H244" s="4903" t="s">
        <v>24</v>
      </c>
      <c r="I244" s="4903" t="s">
        <v>751</v>
      </c>
    </row>
    <row customHeight="1" ht="11.25">
      <c r="A245" s="4903" t="s">
        <v>2175</v>
      </c>
      <c r="B245" s="4903" t="s">
        <v>14</v>
      </c>
      <c r="C245" s="4903" t="s">
        <v>2354</v>
      </c>
      <c r="D245" s="4903" t="s">
        <v>2355</v>
      </c>
      <c r="E245" s="4903" t="s">
        <v>2356</v>
      </c>
      <c r="F245" s="4903" t="s">
        <v>2213</v>
      </c>
      <c r="G245" s="4903" t="s">
        <v>24</v>
      </c>
      <c r="H245" s="4903" t="s">
        <v>24</v>
      </c>
      <c r="I245" s="4903" t="s">
        <v>751</v>
      </c>
    </row>
    <row customHeight="1" ht="11.25">
      <c r="A246" s="4903" t="s">
        <v>2175</v>
      </c>
      <c r="B246" s="4903" t="s">
        <v>14</v>
      </c>
      <c r="C246" s="4903" t="s">
        <v>2376</v>
      </c>
      <c r="D246" s="4903" t="s">
        <v>2377</v>
      </c>
      <c r="E246" s="4903" t="s">
        <v>2378</v>
      </c>
      <c r="F246" s="4903" t="s">
        <v>2375</v>
      </c>
      <c r="G246" s="4903" t="s">
        <v>24</v>
      </c>
      <c r="H246" s="4903" t="s">
        <v>24</v>
      </c>
      <c r="I246" s="4903" t="s">
        <v>751</v>
      </c>
    </row>
    <row customHeight="1" ht="11.25">
      <c r="A247" s="4903" t="s">
        <v>2175</v>
      </c>
      <c r="B247" s="4903" t="s">
        <v>14</v>
      </c>
      <c r="C247" s="4903" t="s">
        <v>2645</v>
      </c>
      <c r="D247" s="4903" t="s">
        <v>2646</v>
      </c>
      <c r="E247" s="4903" t="s">
        <v>2647</v>
      </c>
      <c r="F247" s="4903" t="s">
        <v>2375</v>
      </c>
      <c r="G247" s="4903" t="s">
        <v>24</v>
      </c>
      <c r="H247" s="4903" t="s">
        <v>2648</v>
      </c>
      <c r="I247" s="4903" t="s">
        <v>751</v>
      </c>
    </row>
    <row customHeight="1" ht="11.25">
      <c r="A248" s="4903" t="s">
        <v>2175</v>
      </c>
      <c r="B248" s="4903" t="s">
        <v>14</v>
      </c>
      <c r="C248" s="4903" t="s">
        <v>2382</v>
      </c>
      <c r="D248" s="4903" t="s">
        <v>2383</v>
      </c>
      <c r="E248" s="4903" t="s">
        <v>2384</v>
      </c>
      <c r="F248" s="4903" t="s">
        <v>2179</v>
      </c>
      <c r="G248" s="4903" t="s">
        <v>24</v>
      </c>
      <c r="H248" s="4903" t="s">
        <v>24</v>
      </c>
      <c r="I248" s="4903" t="s">
        <v>751</v>
      </c>
    </row>
    <row customHeight="1" ht="11.25">
      <c r="A249" s="4903" t="s">
        <v>2175</v>
      </c>
      <c r="B249" s="4903" t="s">
        <v>14</v>
      </c>
      <c r="C249" s="4903" t="s">
        <v>2649</v>
      </c>
      <c r="D249" s="4903" t="s">
        <v>2650</v>
      </c>
      <c r="E249" s="4903" t="s">
        <v>2651</v>
      </c>
      <c r="F249" s="4903" t="s">
        <v>2213</v>
      </c>
      <c r="G249" s="4903" t="s">
        <v>24</v>
      </c>
      <c r="H249" s="4903" t="s">
        <v>24</v>
      </c>
      <c r="I249" s="4903" t="s">
        <v>751</v>
      </c>
    </row>
    <row customHeight="1" ht="11.25">
      <c r="A250" s="4903" t="s">
        <v>2175</v>
      </c>
      <c r="B250" s="4903" t="s">
        <v>14</v>
      </c>
      <c r="C250" s="4903" t="s">
        <v>2385</v>
      </c>
      <c r="D250" s="4903" t="s">
        <v>2386</v>
      </c>
      <c r="E250" s="4903" t="s">
        <v>2295</v>
      </c>
      <c r="F250" s="4903" t="s">
        <v>2209</v>
      </c>
      <c r="G250" s="4903" t="s">
        <v>2387</v>
      </c>
      <c r="H250" s="4903" t="s">
        <v>24</v>
      </c>
      <c r="I250" s="4903" t="s">
        <v>751</v>
      </c>
    </row>
    <row customHeight="1" ht="11.25">
      <c r="A251" s="4903" t="s">
        <v>2175</v>
      </c>
      <c r="B251" s="4903" t="s">
        <v>14</v>
      </c>
      <c r="C251" s="4903" t="s">
        <v>2388</v>
      </c>
      <c r="D251" s="4903" t="s">
        <v>2389</v>
      </c>
      <c r="E251" s="4903" t="s">
        <v>2390</v>
      </c>
      <c r="F251" s="4903" t="s">
        <v>2391</v>
      </c>
      <c r="G251" s="4903" t="s">
        <v>24</v>
      </c>
      <c r="H251" s="4903" t="s">
        <v>24</v>
      </c>
      <c r="I251" s="4903" t="s">
        <v>751</v>
      </c>
    </row>
    <row customHeight="1" ht="11.25">
      <c r="A252" s="4903" t="s">
        <v>2175</v>
      </c>
      <c r="B252" s="4903" t="s">
        <v>14</v>
      </c>
      <c r="C252" s="4903" t="s">
        <v>2652</v>
      </c>
      <c r="D252" s="4903" t="s">
        <v>2653</v>
      </c>
      <c r="E252" s="4903" t="s">
        <v>2654</v>
      </c>
      <c r="F252" s="4903" t="s">
        <v>2289</v>
      </c>
      <c r="G252" s="4903" t="s">
        <v>24</v>
      </c>
      <c r="H252" s="4903" t="s">
        <v>24</v>
      </c>
      <c r="I252" s="4903" t="s">
        <v>751</v>
      </c>
    </row>
    <row customHeight="1" ht="11.25">
      <c r="A253" s="4903" t="s">
        <v>2175</v>
      </c>
      <c r="B253" s="4903" t="s">
        <v>14</v>
      </c>
      <c r="C253" s="4903" t="s">
        <v>2655</v>
      </c>
      <c r="D253" s="4903" t="s">
        <v>2656</v>
      </c>
      <c r="E253" s="4903" t="s">
        <v>2657</v>
      </c>
      <c r="F253" s="4903" t="s">
        <v>2375</v>
      </c>
      <c r="G253" s="4903" t="s">
        <v>24</v>
      </c>
      <c r="H253" s="4903" t="s">
        <v>24</v>
      </c>
      <c r="I253" s="4903" t="s">
        <v>751</v>
      </c>
    </row>
    <row customHeight="1" ht="11.25">
      <c r="A254" s="4903" t="s">
        <v>2175</v>
      </c>
      <c r="B254" s="4903" t="s">
        <v>14</v>
      </c>
      <c r="C254" s="4903" t="s">
        <v>2414</v>
      </c>
      <c r="D254" s="4903" t="s">
        <v>2415</v>
      </c>
      <c r="E254" s="4903" t="s">
        <v>2416</v>
      </c>
      <c r="F254" s="4903" t="s">
        <v>2269</v>
      </c>
      <c r="G254" s="4903" t="s">
        <v>24</v>
      </c>
      <c r="H254" s="4903" t="s">
        <v>2417</v>
      </c>
      <c r="I254" s="4903" t="s">
        <v>751</v>
      </c>
    </row>
    <row customHeight="1" ht="11.25">
      <c r="A255" s="4903" t="s">
        <v>2175</v>
      </c>
      <c r="B255" s="4903" t="s">
        <v>14</v>
      </c>
      <c r="C255" s="4903" t="s">
        <v>2658</v>
      </c>
      <c r="D255" s="4903" t="s">
        <v>2659</v>
      </c>
      <c r="E255" s="4903" t="s">
        <v>2660</v>
      </c>
      <c r="F255" s="4903" t="s">
        <v>2439</v>
      </c>
      <c r="G255" s="4903" t="s">
        <v>24</v>
      </c>
      <c r="H255" s="4903" t="s">
        <v>24</v>
      </c>
      <c r="I255" s="4903" t="s">
        <v>751</v>
      </c>
    </row>
    <row customHeight="1" ht="11.25">
      <c r="A256" s="4903" t="s">
        <v>2175</v>
      </c>
      <c r="B256" s="4903" t="s">
        <v>14</v>
      </c>
      <c r="C256" s="4903" t="s">
        <v>2661</v>
      </c>
      <c r="D256" s="4903" t="s">
        <v>2662</v>
      </c>
      <c r="E256" s="4903" t="s">
        <v>2663</v>
      </c>
      <c r="F256" s="4903" t="s">
        <v>2209</v>
      </c>
      <c r="G256" s="4903" t="s">
        <v>24</v>
      </c>
      <c r="H256" s="4903" t="s">
        <v>24</v>
      </c>
      <c r="I256" s="4903" t="s">
        <v>751</v>
      </c>
    </row>
    <row customHeight="1" ht="11.25">
      <c r="A257" s="4903" t="s">
        <v>2175</v>
      </c>
      <c r="B257" s="4903" t="s">
        <v>14</v>
      </c>
      <c r="C257" s="4903" t="s">
        <v>2664</v>
      </c>
      <c r="D257" s="4903" t="s">
        <v>2665</v>
      </c>
      <c r="E257" s="4903" t="s">
        <v>2666</v>
      </c>
      <c r="F257" s="4903" t="s">
        <v>2194</v>
      </c>
      <c r="G257" s="4903" t="s">
        <v>24</v>
      </c>
      <c r="H257" s="4903" t="s">
        <v>24</v>
      </c>
      <c r="I257" s="4903" t="s">
        <v>751</v>
      </c>
    </row>
    <row customHeight="1" ht="11.25">
      <c r="A258" s="4903" t="s">
        <v>2175</v>
      </c>
      <c r="B258" s="4903" t="s">
        <v>14</v>
      </c>
      <c r="C258" s="4903" t="s">
        <v>2667</v>
      </c>
      <c r="D258" s="4903" t="s">
        <v>2668</v>
      </c>
      <c r="E258" s="4903" t="s">
        <v>2669</v>
      </c>
      <c r="F258" s="4903" t="s">
        <v>2183</v>
      </c>
      <c r="G258" s="4903" t="s">
        <v>24</v>
      </c>
      <c r="H258" s="4903" t="s">
        <v>24</v>
      </c>
      <c r="I258" s="4903" t="s">
        <v>751</v>
      </c>
    </row>
    <row customHeight="1" ht="11.25">
      <c r="A259" s="4903" t="s">
        <v>2175</v>
      </c>
      <c r="B259" s="4903" t="s">
        <v>14</v>
      </c>
      <c r="C259" s="4903" t="s">
        <v>2670</v>
      </c>
      <c r="D259" s="4903" t="s">
        <v>2671</v>
      </c>
      <c r="E259" s="4903" t="s">
        <v>2672</v>
      </c>
      <c r="F259" s="4903" t="s">
        <v>2587</v>
      </c>
      <c r="G259" s="4903" t="s">
        <v>24</v>
      </c>
      <c r="H259" s="4903" t="s">
        <v>24</v>
      </c>
      <c r="I259" s="4903" t="s">
        <v>751</v>
      </c>
    </row>
    <row customHeight="1" ht="11.25">
      <c r="A260" s="4903" t="s">
        <v>2175</v>
      </c>
      <c r="B260" s="4903" t="s">
        <v>14</v>
      </c>
      <c r="C260" s="4903" t="s">
        <v>2673</v>
      </c>
      <c r="D260" s="4903" t="s">
        <v>2674</v>
      </c>
      <c r="E260" s="4903" t="s">
        <v>2675</v>
      </c>
      <c r="F260" s="4903" t="s">
        <v>2209</v>
      </c>
      <c r="G260" s="4903" t="s">
        <v>24</v>
      </c>
      <c r="H260" s="4903" t="s">
        <v>24</v>
      </c>
      <c r="I260" s="4903" t="s">
        <v>751</v>
      </c>
    </row>
    <row customHeight="1" ht="11.25">
      <c r="A261" s="4903" t="s">
        <v>2175</v>
      </c>
      <c r="B261" s="4903" t="s">
        <v>14</v>
      </c>
      <c r="C261" s="4903" t="s">
        <v>2676</v>
      </c>
      <c r="D261" s="4903" t="s">
        <v>2677</v>
      </c>
      <c r="E261" s="4903" t="s">
        <v>2678</v>
      </c>
      <c r="F261" s="4903" t="s">
        <v>2679</v>
      </c>
      <c r="G261" s="4903" t="s">
        <v>24</v>
      </c>
      <c r="H261" s="4903" t="s">
        <v>24</v>
      </c>
      <c r="I261" s="4903" t="s">
        <v>751</v>
      </c>
    </row>
    <row customHeight="1" ht="11.25">
      <c r="A262" s="4903" t="s">
        <v>2175</v>
      </c>
      <c r="B262" s="4903" t="s">
        <v>14</v>
      </c>
      <c r="C262" s="4903" t="s">
        <v>2680</v>
      </c>
      <c r="D262" s="4903" t="s">
        <v>2681</v>
      </c>
      <c r="E262" s="4903" t="s">
        <v>2682</v>
      </c>
      <c r="F262" s="4903" t="s">
        <v>2183</v>
      </c>
      <c r="G262" s="4903" t="s">
        <v>24</v>
      </c>
      <c r="H262" s="4903" t="s">
        <v>24</v>
      </c>
      <c r="I262" s="4903" t="s">
        <v>751</v>
      </c>
    </row>
    <row customHeight="1" ht="11.25">
      <c r="A263" s="4903" t="s">
        <v>2175</v>
      </c>
      <c r="B263" s="4903" t="s">
        <v>14</v>
      </c>
      <c r="C263" s="4903" t="s">
        <v>2683</v>
      </c>
      <c r="D263" s="4903" t="s">
        <v>2684</v>
      </c>
      <c r="E263" s="4903" t="s">
        <v>2685</v>
      </c>
      <c r="F263" s="4903" t="s">
        <v>2179</v>
      </c>
      <c r="G263" s="4903" t="s">
        <v>24</v>
      </c>
      <c r="H263" s="4903" t="s">
        <v>24</v>
      </c>
      <c r="I263" s="4903" t="s">
        <v>751</v>
      </c>
    </row>
    <row customHeight="1" ht="11.25">
      <c r="A264" s="4903" t="s">
        <v>2175</v>
      </c>
      <c r="B264" s="4903" t="s">
        <v>14</v>
      </c>
      <c r="C264" s="4903" t="s">
        <v>2686</v>
      </c>
      <c r="D264" s="4903" t="s">
        <v>2687</v>
      </c>
      <c r="E264" s="4903" t="s">
        <v>2688</v>
      </c>
      <c r="F264" s="4903" t="s">
        <v>2375</v>
      </c>
      <c r="G264" s="4903" t="s">
        <v>24</v>
      </c>
      <c r="H264" s="4903" t="s">
        <v>24</v>
      </c>
      <c r="I264" s="4903" t="s">
        <v>751</v>
      </c>
    </row>
    <row customHeight="1" ht="11.25">
      <c r="A265" s="4903" t="s">
        <v>2175</v>
      </c>
      <c r="B265" s="4903" t="s">
        <v>14</v>
      </c>
      <c r="C265" s="4903" t="s">
        <v>2472</v>
      </c>
      <c r="D265" s="4903" t="s">
        <v>2473</v>
      </c>
      <c r="E265" s="4903" t="s">
        <v>2474</v>
      </c>
      <c r="F265" s="4903" t="s">
        <v>2475</v>
      </c>
      <c r="G265" s="4903" t="s">
        <v>24</v>
      </c>
      <c r="H265" s="4903" t="s">
        <v>24</v>
      </c>
      <c r="I265" s="4903" t="s">
        <v>751</v>
      </c>
    </row>
    <row customHeight="1" ht="11.25">
      <c r="A266" s="4903" t="s">
        <v>2175</v>
      </c>
      <c r="B266" s="4903" t="s">
        <v>14</v>
      </c>
      <c r="C266" s="4903" t="s">
        <v>2476</v>
      </c>
      <c r="D266" s="4903" t="s">
        <v>2477</v>
      </c>
      <c r="E266" s="4903" t="s">
        <v>2478</v>
      </c>
      <c r="F266" s="4903" t="s">
        <v>2258</v>
      </c>
      <c r="G266" s="4903" t="s">
        <v>24</v>
      </c>
      <c r="H266" s="4903" t="s">
        <v>24</v>
      </c>
      <c r="I266" s="4903" t="s">
        <v>751</v>
      </c>
    </row>
    <row customHeight="1" ht="11.25">
      <c r="A267" s="4903" t="s">
        <v>2175</v>
      </c>
      <c r="B267" s="4903" t="s">
        <v>14</v>
      </c>
      <c r="C267" s="4903" t="s">
        <v>2479</v>
      </c>
      <c r="D267" s="4903" t="s">
        <v>2480</v>
      </c>
      <c r="E267" s="4903" t="s">
        <v>2481</v>
      </c>
      <c r="F267" s="4903" t="s">
        <v>2293</v>
      </c>
      <c r="G267" s="4903" t="s">
        <v>24</v>
      </c>
      <c r="H267" s="4903" t="s">
        <v>24</v>
      </c>
      <c r="I267" s="4903" t="s">
        <v>751</v>
      </c>
    </row>
    <row customHeight="1" ht="11.25">
      <c r="A268" s="4903" t="s">
        <v>2175</v>
      </c>
      <c r="B268" s="4903" t="s">
        <v>14</v>
      </c>
      <c r="C268" s="4903" t="s">
        <v>2491</v>
      </c>
      <c r="D268" s="4903" t="s">
        <v>2492</v>
      </c>
      <c r="E268" s="4903" t="s">
        <v>2493</v>
      </c>
      <c r="F268" s="4903" t="s">
        <v>2375</v>
      </c>
      <c r="G268" s="4903" t="s">
        <v>24</v>
      </c>
      <c r="H268" s="4903" t="s">
        <v>24</v>
      </c>
      <c r="I268" s="4903" t="s">
        <v>751</v>
      </c>
    </row>
    <row customHeight="1" ht="11.25">
      <c r="A269" s="4903" t="s">
        <v>2175</v>
      </c>
      <c r="B269" s="4903" t="s">
        <v>14</v>
      </c>
      <c r="C269" s="4903" t="s">
        <v>2689</v>
      </c>
      <c r="D269" s="4903" t="s">
        <v>2690</v>
      </c>
      <c r="E269" s="4903" t="s">
        <v>2691</v>
      </c>
      <c r="F269" s="4903" t="s">
        <v>2254</v>
      </c>
      <c r="G269" s="4903" t="s">
        <v>24</v>
      </c>
      <c r="H269" s="4903" t="s">
        <v>24</v>
      </c>
      <c r="I269" s="4903" t="s">
        <v>751</v>
      </c>
    </row>
    <row customHeight="1" ht="11.25">
      <c r="A270" s="4903" t="s">
        <v>2175</v>
      </c>
      <c r="B270" s="4903" t="s">
        <v>14</v>
      </c>
      <c r="C270" s="4903" t="s">
        <v>2692</v>
      </c>
      <c r="D270" s="4903" t="s">
        <v>2693</v>
      </c>
      <c r="E270" s="4903" t="s">
        <v>2694</v>
      </c>
      <c r="F270" s="4903" t="s">
        <v>2183</v>
      </c>
      <c r="G270" s="4903" t="s">
        <v>24</v>
      </c>
      <c r="H270" s="4903" t="s">
        <v>24</v>
      </c>
      <c r="I270" s="4903" t="s">
        <v>751</v>
      </c>
    </row>
    <row customHeight="1" ht="11.25">
      <c r="A271" s="4903" t="s">
        <v>2175</v>
      </c>
      <c r="B271" s="4903" t="s">
        <v>14</v>
      </c>
      <c r="C271" s="4903" t="s">
        <v>2557</v>
      </c>
      <c r="D271" s="4903" t="s">
        <v>2558</v>
      </c>
      <c r="E271" s="4903" t="s">
        <v>2559</v>
      </c>
      <c r="F271" s="4903" t="s">
        <v>2289</v>
      </c>
      <c r="G271" s="4903" t="s">
        <v>24</v>
      </c>
      <c r="H271" s="4903" t="s">
        <v>24</v>
      </c>
      <c r="I271" s="4903" t="s">
        <v>751</v>
      </c>
    </row>
    <row customHeight="1" ht="11.25">
      <c r="A272" s="4903" t="s">
        <v>2175</v>
      </c>
      <c r="B272" s="4903" t="s">
        <v>14</v>
      </c>
      <c r="C272" s="4903" t="s">
        <v>2569</v>
      </c>
      <c r="D272" s="4903" t="s">
        <v>2570</v>
      </c>
      <c r="E272" s="4903" t="s">
        <v>2571</v>
      </c>
      <c r="F272" s="4903" t="s">
        <v>2572</v>
      </c>
      <c r="G272" s="4903" t="s">
        <v>24</v>
      </c>
      <c r="H272" s="4903" t="s">
        <v>24</v>
      </c>
      <c r="I272" s="4903" t="s">
        <v>751</v>
      </c>
    </row>
    <row customHeight="1" ht="11.25">
      <c r="A273" s="4903" t="s">
        <v>2175</v>
      </c>
      <c r="B273" s="4903" t="s">
        <v>14</v>
      </c>
      <c r="C273" s="4903" t="s">
        <v>2695</v>
      </c>
      <c r="D273" s="4903" t="s">
        <v>2696</v>
      </c>
      <c r="E273" s="4903" t="s">
        <v>2697</v>
      </c>
      <c r="F273" s="4903" t="s">
        <v>2698</v>
      </c>
      <c r="G273" s="4903" t="s">
        <v>24</v>
      </c>
      <c r="H273" s="4903" t="s">
        <v>24</v>
      </c>
      <c r="I273" s="4903" t="s">
        <v>751</v>
      </c>
    </row>
    <row customHeight="1" ht="11.25">
      <c r="A274" s="4903" t="s">
        <v>2175</v>
      </c>
      <c r="B274" s="4903" t="s">
        <v>14</v>
      </c>
      <c r="C274" s="4903" t="s">
        <v>2699</v>
      </c>
      <c r="D274" s="4903" t="s">
        <v>2700</v>
      </c>
      <c r="E274" s="4903" t="s">
        <v>2701</v>
      </c>
      <c r="F274" s="4903" t="s">
        <v>2342</v>
      </c>
      <c r="G274" s="4903" t="s">
        <v>24</v>
      </c>
      <c r="H274" s="4903" t="s">
        <v>24</v>
      </c>
      <c r="I274" s="4903" t="s">
        <v>751</v>
      </c>
    </row>
    <row customHeight="1" ht="11.25">
      <c r="A275" s="4903" t="s">
        <v>2175</v>
      </c>
      <c r="B275" s="4903" t="s">
        <v>14</v>
      </c>
      <c r="C275" s="4903" t="s">
        <v>2702</v>
      </c>
      <c r="D275" s="4903" t="s">
        <v>2703</v>
      </c>
      <c r="E275" s="4903" t="s">
        <v>2704</v>
      </c>
      <c r="F275" s="4903" t="s">
        <v>2213</v>
      </c>
      <c r="G275" s="4903" t="s">
        <v>24</v>
      </c>
      <c r="H275" s="4903" t="s">
        <v>24</v>
      </c>
      <c r="I275" s="4903" t="s">
        <v>751</v>
      </c>
    </row>
    <row customHeight="1" ht="11.25">
      <c r="A276" s="4903" t="s">
        <v>2175</v>
      </c>
      <c r="B276" s="4903" t="s">
        <v>14</v>
      </c>
      <c r="C276" s="4903" t="s">
        <v>2705</v>
      </c>
      <c r="D276" s="4903" t="s">
        <v>2706</v>
      </c>
      <c r="E276" s="4903" t="s">
        <v>2707</v>
      </c>
      <c r="F276" s="4903" t="s">
        <v>2213</v>
      </c>
      <c r="G276" s="4903" t="s">
        <v>24</v>
      </c>
      <c r="H276" s="4903" t="s">
        <v>24</v>
      </c>
      <c r="I276" s="4903" t="s">
        <v>751</v>
      </c>
    </row>
    <row customHeight="1" ht="11.25">
      <c r="A277" s="4903" t="s">
        <v>2175</v>
      </c>
      <c r="B277" s="4903" t="s">
        <v>14</v>
      </c>
      <c r="C277" s="4903" t="s">
        <v>2708</v>
      </c>
      <c r="D277" s="4903" t="s">
        <v>2709</v>
      </c>
      <c r="E277" s="4903" t="s">
        <v>2710</v>
      </c>
      <c r="F277" s="4903" t="s">
        <v>2213</v>
      </c>
      <c r="G277" s="4903" t="s">
        <v>24</v>
      </c>
      <c r="H277" s="4903" t="s">
        <v>24</v>
      </c>
      <c r="I277" s="4903" t="s">
        <v>751</v>
      </c>
    </row>
    <row customHeight="1" ht="11.25">
      <c r="A278" s="4903" t="s">
        <v>2175</v>
      </c>
      <c r="B278" s="4903" t="s">
        <v>14</v>
      </c>
      <c r="C278" s="4903" t="s">
        <v>2711</v>
      </c>
      <c r="D278" s="4903" t="s">
        <v>2712</v>
      </c>
      <c r="E278" s="4903" t="s">
        <v>2713</v>
      </c>
      <c r="F278" s="4903" t="s">
        <v>2213</v>
      </c>
      <c r="G278" s="4903" t="s">
        <v>24</v>
      </c>
      <c r="H278" s="4903" t="s">
        <v>24</v>
      </c>
      <c r="I278" s="4903" t="s">
        <v>751</v>
      </c>
    </row>
    <row customHeight="1" ht="11.25">
      <c r="A279" s="4903" t="s">
        <v>2175</v>
      </c>
      <c r="B279" s="4903" t="s">
        <v>14</v>
      </c>
      <c r="C279" s="4903" t="s">
        <v>2714</v>
      </c>
      <c r="D279" s="4903" t="s">
        <v>2715</v>
      </c>
      <c r="E279" s="4903" t="s">
        <v>2716</v>
      </c>
      <c r="F279" s="4903" t="s">
        <v>2258</v>
      </c>
      <c r="G279" s="4903" t="s">
        <v>24</v>
      </c>
      <c r="H279" s="4903" t="s">
        <v>24</v>
      </c>
      <c r="I279" s="4903" t="s">
        <v>751</v>
      </c>
    </row>
    <row customHeight="1" ht="11.25">
      <c r="A280" s="4903" t="s">
        <v>2175</v>
      </c>
      <c r="B280" s="4903" t="s">
        <v>14</v>
      </c>
      <c r="C280" s="4903" t="s">
        <v>2582</v>
      </c>
      <c r="D280" s="4903" t="s">
        <v>2583</v>
      </c>
      <c r="E280" s="4903" t="s">
        <v>2584</v>
      </c>
      <c r="F280" s="4903" t="s">
        <v>2258</v>
      </c>
      <c r="G280" s="4903" t="s">
        <v>24</v>
      </c>
      <c r="H280" s="4903" t="s">
        <v>24</v>
      </c>
      <c r="I280" s="4903" t="s">
        <v>751</v>
      </c>
    </row>
    <row customHeight="1" ht="11.25">
      <c r="A281" s="4903" t="s">
        <v>2175</v>
      </c>
      <c r="B281" s="4903" t="s">
        <v>14</v>
      </c>
      <c r="C281" s="4903" t="s">
        <v>2585</v>
      </c>
      <c r="D281" s="4903" t="s">
        <v>2586</v>
      </c>
      <c r="E281" s="4903" t="s">
        <v>2281</v>
      </c>
      <c r="F281" s="4903" t="s">
        <v>2587</v>
      </c>
      <c r="G281" s="4903" t="s">
        <v>24</v>
      </c>
      <c r="H281" s="4903" t="s">
        <v>24</v>
      </c>
      <c r="I281" s="4903" t="s">
        <v>751</v>
      </c>
    </row>
    <row customHeight="1" ht="11.25">
      <c r="A282" s="4903" t="s">
        <v>2175</v>
      </c>
      <c r="B282" s="4903" t="s">
        <v>14</v>
      </c>
      <c r="C282" s="4903" t="s">
        <v>2717</v>
      </c>
      <c r="D282" s="4903" t="s">
        <v>2718</v>
      </c>
      <c r="E282" s="4903" t="s">
        <v>2719</v>
      </c>
      <c r="F282" s="4903" t="s">
        <v>2353</v>
      </c>
      <c r="G282" s="4903" t="s">
        <v>24</v>
      </c>
      <c r="H282" s="4903" t="s">
        <v>24</v>
      </c>
      <c r="I282" s="4903" t="s">
        <v>751</v>
      </c>
    </row>
    <row customHeight="1" ht="11.25">
      <c r="A283" s="4903" t="s">
        <v>2175</v>
      </c>
      <c r="B283" s="4903" t="s">
        <v>14</v>
      </c>
      <c r="C283" s="4903" t="s">
        <v>2720</v>
      </c>
      <c r="D283" s="4903" t="s">
        <v>2721</v>
      </c>
      <c r="E283" s="4903" t="s">
        <v>2722</v>
      </c>
      <c r="F283" s="4903" t="s">
        <v>2258</v>
      </c>
      <c r="G283" s="4903" t="s">
        <v>24</v>
      </c>
      <c r="H283" s="4903" t="s">
        <v>24</v>
      </c>
      <c r="I283" s="4903" t="s">
        <v>751</v>
      </c>
    </row>
    <row customHeight="1" ht="11.25">
      <c r="A284" s="4903" t="s">
        <v>2175</v>
      </c>
      <c r="B284" s="4903" t="s">
        <v>14</v>
      </c>
      <c r="C284" s="4903" t="s">
        <v>2723</v>
      </c>
      <c r="D284" s="4903" t="s">
        <v>2724</v>
      </c>
      <c r="E284" s="4903" t="s">
        <v>2725</v>
      </c>
      <c r="F284" s="4903" t="s">
        <v>2404</v>
      </c>
      <c r="G284" s="4903" t="s">
        <v>24</v>
      </c>
      <c r="H284" s="4903" t="s">
        <v>24</v>
      </c>
      <c r="I284" s="4903" t="s">
        <v>751</v>
      </c>
    </row>
    <row customHeight="1" ht="11.25">
      <c r="A285" s="4903" t="s">
        <v>2175</v>
      </c>
      <c r="B285" s="4903" t="s">
        <v>14</v>
      </c>
      <c r="C285" s="4903" t="s">
        <v>2591</v>
      </c>
      <c r="D285" s="4903" t="s">
        <v>2592</v>
      </c>
      <c r="E285" s="4903" t="s">
        <v>2593</v>
      </c>
      <c r="F285" s="4903" t="s">
        <v>2254</v>
      </c>
      <c r="G285" s="4903" t="s">
        <v>24</v>
      </c>
      <c r="H285" s="4903" t="s">
        <v>24</v>
      </c>
      <c r="I285" s="4903" t="s">
        <v>751</v>
      </c>
    </row>
    <row customHeight="1" ht="11.25">
      <c r="A286" s="4903" t="s">
        <v>2175</v>
      </c>
      <c r="B286" s="4903" t="s">
        <v>14</v>
      </c>
      <c r="C286" s="4903" t="s">
        <v>2598</v>
      </c>
      <c r="D286" s="4903" t="s">
        <v>2599</v>
      </c>
      <c r="E286" s="4903" t="s">
        <v>2600</v>
      </c>
      <c r="F286" s="4903" t="s">
        <v>2601</v>
      </c>
      <c r="G286" s="4903" t="s">
        <v>24</v>
      </c>
      <c r="H286" s="4903" t="s">
        <v>24</v>
      </c>
      <c r="I286" s="4903" t="s">
        <v>751</v>
      </c>
    </row>
    <row customHeight="1" ht="11.25">
      <c r="A287" s="4903" t="s">
        <v>2175</v>
      </c>
      <c r="B287" s="4903" t="s">
        <v>14</v>
      </c>
      <c r="C287" s="4903" t="s">
        <v>2602</v>
      </c>
      <c r="D287" s="4903" t="s">
        <v>2603</v>
      </c>
      <c r="E287" s="4903" t="s">
        <v>2281</v>
      </c>
      <c r="F287" s="4903" t="s">
        <v>2604</v>
      </c>
      <c r="G287" s="4903" t="s">
        <v>24</v>
      </c>
      <c r="H287" s="4903" t="s">
        <v>24</v>
      </c>
      <c r="I287" s="4903" t="s">
        <v>751</v>
      </c>
    </row>
    <row customHeight="1" ht="11.25">
      <c r="A288" s="4903" t="s">
        <v>2175</v>
      </c>
      <c r="B288" s="4903" t="s">
        <v>14</v>
      </c>
      <c r="C288" s="4903" t="s">
        <v>2726</v>
      </c>
      <c r="D288" s="4903" t="s">
        <v>2727</v>
      </c>
      <c r="E288" s="4903" t="s">
        <v>2728</v>
      </c>
      <c r="F288" s="4903" t="s">
        <v>2254</v>
      </c>
      <c r="G288" s="4903" t="s">
        <v>24</v>
      </c>
      <c r="H288" s="4903" t="s">
        <v>24</v>
      </c>
      <c r="I288" s="4903" t="s">
        <v>803</v>
      </c>
    </row>
    <row customHeight="1" ht="11.25">
      <c r="A289" s="4903" t="s">
        <v>2175</v>
      </c>
      <c r="B289" s="4903" t="s">
        <v>14</v>
      </c>
      <c r="C289" s="4903" t="s">
        <v>2188</v>
      </c>
      <c r="D289" s="4903" t="s">
        <v>2189</v>
      </c>
      <c r="E289" s="4903" t="s">
        <v>2190</v>
      </c>
      <c r="F289" s="4903" t="s">
        <v>2183</v>
      </c>
      <c r="G289" s="4903" t="s">
        <v>24</v>
      </c>
      <c r="H289" s="4903" t="s">
        <v>24</v>
      </c>
      <c r="I289" s="4903" t="s">
        <v>803</v>
      </c>
    </row>
    <row customHeight="1" ht="11.25">
      <c r="A290" s="4903" t="s">
        <v>2175</v>
      </c>
      <c r="B290" s="4903" t="s">
        <v>14</v>
      </c>
      <c r="C290" s="4903" t="s">
        <v>2195</v>
      </c>
      <c r="D290" s="4903" t="s">
        <v>2196</v>
      </c>
      <c r="E290" s="4903" t="s">
        <v>2197</v>
      </c>
      <c r="F290" s="4903" t="s">
        <v>2198</v>
      </c>
      <c r="G290" s="4903" t="s">
        <v>24</v>
      </c>
      <c r="H290" s="4903" t="s">
        <v>24</v>
      </c>
      <c r="I290" s="4903" t="s">
        <v>803</v>
      </c>
    </row>
    <row customHeight="1" ht="11.25">
      <c r="A291" s="4903" t="s">
        <v>2175</v>
      </c>
      <c r="B291" s="4903" t="s">
        <v>14</v>
      </c>
      <c r="C291" s="4903" t="s">
        <v>2199</v>
      </c>
      <c r="D291" s="4903" t="s">
        <v>2200</v>
      </c>
      <c r="E291" s="4903" t="s">
        <v>2201</v>
      </c>
      <c r="F291" s="4903" t="s">
        <v>2202</v>
      </c>
      <c r="G291" s="4903" t="s">
        <v>2203</v>
      </c>
      <c r="H291" s="4903" t="s">
        <v>24</v>
      </c>
      <c r="I291" s="4903" t="s">
        <v>803</v>
      </c>
    </row>
    <row customHeight="1" ht="11.25">
      <c r="A292" s="4903" t="s">
        <v>2175</v>
      </c>
      <c r="B292" s="4903" t="s">
        <v>14</v>
      </c>
      <c r="C292" s="4903" t="s">
        <v>2204</v>
      </c>
      <c r="D292" s="4903" t="s">
        <v>2200</v>
      </c>
      <c r="E292" s="4903" t="s">
        <v>2201</v>
      </c>
      <c r="F292" s="4903" t="s">
        <v>2205</v>
      </c>
      <c r="G292" s="4903" t="s">
        <v>24</v>
      </c>
      <c r="H292" s="4903" t="s">
        <v>24</v>
      </c>
      <c r="I292" s="4903" t="s">
        <v>803</v>
      </c>
    </row>
    <row customHeight="1" ht="11.25">
      <c r="A293" s="4903" t="s">
        <v>2175</v>
      </c>
      <c r="B293" s="4903" t="s">
        <v>14</v>
      </c>
      <c r="C293" s="4903" t="s">
        <v>2210</v>
      </c>
      <c r="D293" s="4903" t="s">
        <v>2211</v>
      </c>
      <c r="E293" s="4903" t="s">
        <v>2212</v>
      </c>
      <c r="F293" s="4903" t="s">
        <v>2213</v>
      </c>
      <c r="G293" s="4903" t="s">
        <v>24</v>
      </c>
      <c r="H293" s="4903" t="s">
        <v>24</v>
      </c>
      <c r="I293" s="4903" t="s">
        <v>803</v>
      </c>
    </row>
    <row customHeight="1" ht="11.25">
      <c r="A294" s="4903" t="s">
        <v>2175</v>
      </c>
      <c r="B294" s="4903" t="s">
        <v>14</v>
      </c>
      <c r="C294" s="4903" t="s">
        <v>2611</v>
      </c>
      <c r="D294" s="4903" t="s">
        <v>2612</v>
      </c>
      <c r="E294" s="4903" t="s">
        <v>2613</v>
      </c>
      <c r="F294" s="4903" t="s">
        <v>2209</v>
      </c>
      <c r="G294" s="4903" t="s">
        <v>24</v>
      </c>
      <c r="H294" s="4903" t="s">
        <v>24</v>
      </c>
      <c r="I294" s="4903" t="s">
        <v>803</v>
      </c>
    </row>
    <row customHeight="1" ht="11.25">
      <c r="A295" s="4903" t="s">
        <v>2175</v>
      </c>
      <c r="B295" s="4903" t="s">
        <v>14</v>
      </c>
      <c r="C295" s="4903" t="s">
        <v>2229</v>
      </c>
      <c r="D295" s="4903" t="s">
        <v>2230</v>
      </c>
      <c r="E295" s="4903" t="s">
        <v>2231</v>
      </c>
      <c r="F295" s="4903" t="s">
        <v>2232</v>
      </c>
      <c r="G295" s="4903" t="s">
        <v>24</v>
      </c>
      <c r="H295" s="4903" t="s">
        <v>24</v>
      </c>
      <c r="I295" s="4903" t="s">
        <v>803</v>
      </c>
    </row>
    <row customHeight="1" ht="11.25">
      <c r="A296" s="4903" t="s">
        <v>2175</v>
      </c>
      <c r="B296" s="4903" t="s">
        <v>14</v>
      </c>
      <c r="C296" s="4903" t="s">
        <v>2236</v>
      </c>
      <c r="D296" s="4903" t="s">
        <v>2237</v>
      </c>
      <c r="E296" s="4903" t="s">
        <v>2238</v>
      </c>
      <c r="F296" s="4903" t="s">
        <v>2198</v>
      </c>
      <c r="G296" s="4903" t="s">
        <v>24</v>
      </c>
      <c r="H296" s="4903" t="s">
        <v>24</v>
      </c>
      <c r="I296" s="4903" t="s">
        <v>803</v>
      </c>
    </row>
    <row customHeight="1" ht="11.25">
      <c r="A297" s="4903" t="s">
        <v>2175</v>
      </c>
      <c r="B297" s="4903" t="s">
        <v>14</v>
      </c>
      <c r="C297" s="4903" t="s">
        <v>2617</v>
      </c>
      <c r="D297" s="4903" t="s">
        <v>2618</v>
      </c>
      <c r="E297" s="4903" t="s">
        <v>2619</v>
      </c>
      <c r="F297" s="4903" t="s">
        <v>2254</v>
      </c>
      <c r="G297" s="4903" t="s">
        <v>24</v>
      </c>
      <c r="H297" s="4903" t="s">
        <v>24</v>
      </c>
      <c r="I297" s="4903" t="s">
        <v>803</v>
      </c>
    </row>
    <row customHeight="1" ht="11.25">
      <c r="A298" s="4903" t="s">
        <v>2175</v>
      </c>
      <c r="B298" s="4903" t="s">
        <v>14</v>
      </c>
      <c r="C298" s="4903" t="s">
        <v>2239</v>
      </c>
      <c r="D298" s="4903" t="s">
        <v>45</v>
      </c>
      <c r="E298" s="4903" t="s">
        <v>48</v>
      </c>
      <c r="F298" s="4903" t="s">
        <v>50</v>
      </c>
      <c r="G298" s="4903" t="s">
        <v>2240</v>
      </c>
      <c r="H298" s="4903" t="s">
        <v>24</v>
      </c>
      <c r="I298" s="4903" t="s">
        <v>803</v>
      </c>
    </row>
    <row customHeight="1" ht="11.25">
      <c r="A299" s="4903" t="s">
        <v>2175</v>
      </c>
      <c r="B299" s="4903" t="s">
        <v>14</v>
      </c>
      <c r="C299" s="4903" t="s">
        <v>2241</v>
      </c>
      <c r="D299" s="4903" t="s">
        <v>2242</v>
      </c>
      <c r="E299" s="4903" t="s">
        <v>2243</v>
      </c>
      <c r="F299" s="4903" t="s">
        <v>2244</v>
      </c>
      <c r="G299" s="4903" t="s">
        <v>24</v>
      </c>
      <c r="H299" s="4903" t="s">
        <v>24</v>
      </c>
      <c r="I299" s="4903" t="s">
        <v>803</v>
      </c>
    </row>
    <row customHeight="1" ht="11.25">
      <c r="A300" s="4903" t="s">
        <v>2175</v>
      </c>
      <c r="B300" s="4903" t="s">
        <v>14</v>
      </c>
      <c r="C300" s="4903" t="s">
        <v>2729</v>
      </c>
      <c r="D300" s="4903" t="s">
        <v>2730</v>
      </c>
      <c r="E300" s="4903" t="s">
        <v>2731</v>
      </c>
      <c r="F300" s="4903" t="s">
        <v>2254</v>
      </c>
      <c r="G300" s="4903" t="s">
        <v>24</v>
      </c>
      <c r="H300" s="4903" t="s">
        <v>24</v>
      </c>
      <c r="I300" s="4903" t="s">
        <v>803</v>
      </c>
    </row>
    <row customHeight="1" ht="11.25">
      <c r="A301" s="4903" t="s">
        <v>2175</v>
      </c>
      <c r="B301" s="4903" t="s">
        <v>14</v>
      </c>
      <c r="C301" s="4903" t="s">
        <v>2262</v>
      </c>
      <c r="D301" s="4903" t="s">
        <v>2263</v>
      </c>
      <c r="E301" s="4903" t="s">
        <v>2264</v>
      </c>
      <c r="F301" s="4903" t="s">
        <v>2265</v>
      </c>
      <c r="G301" s="4903" t="s">
        <v>24</v>
      </c>
      <c r="H301" s="4903" t="s">
        <v>24</v>
      </c>
      <c r="I301" s="4903" t="s">
        <v>803</v>
      </c>
    </row>
    <row customHeight="1" ht="11.25">
      <c r="A302" s="4903" t="s">
        <v>2175</v>
      </c>
      <c r="B302" s="4903" t="s">
        <v>14</v>
      </c>
      <c r="C302" s="4903" t="s">
        <v>2266</v>
      </c>
      <c r="D302" s="4903" t="s">
        <v>2267</v>
      </c>
      <c r="E302" s="4903" t="s">
        <v>2268</v>
      </c>
      <c r="F302" s="4903" t="s">
        <v>2269</v>
      </c>
      <c r="G302" s="4903" t="s">
        <v>24</v>
      </c>
      <c r="H302" s="4903" t="s">
        <v>24</v>
      </c>
      <c r="I302" s="4903" t="s">
        <v>803</v>
      </c>
    </row>
    <row customHeight="1" ht="11.25">
      <c r="A303" s="4903" t="s">
        <v>2175</v>
      </c>
      <c r="B303" s="4903" t="s">
        <v>14</v>
      </c>
      <c r="C303" s="4903" t="s">
        <v>2273</v>
      </c>
      <c r="D303" s="4903" t="s">
        <v>2274</v>
      </c>
      <c r="E303" s="4903" t="s">
        <v>2275</v>
      </c>
      <c r="F303" s="4903" t="s">
        <v>2213</v>
      </c>
      <c r="G303" s="4903" t="s">
        <v>24</v>
      </c>
      <c r="H303" s="4903" t="s">
        <v>24</v>
      </c>
      <c r="I303" s="4903" t="s">
        <v>803</v>
      </c>
    </row>
    <row customHeight="1" ht="11.25">
      <c r="A304" s="4903" t="s">
        <v>2175</v>
      </c>
      <c r="B304" s="4903" t="s">
        <v>14</v>
      </c>
      <c r="C304" s="4903" t="s">
        <v>2276</v>
      </c>
      <c r="D304" s="4903" t="s">
        <v>2277</v>
      </c>
      <c r="E304" s="4903" t="s">
        <v>2278</v>
      </c>
      <c r="F304" s="4903" t="s">
        <v>2213</v>
      </c>
      <c r="G304" s="4903" t="s">
        <v>24</v>
      </c>
      <c r="H304" s="4903" t="s">
        <v>24</v>
      </c>
      <c r="I304" s="4903" t="s">
        <v>803</v>
      </c>
    </row>
    <row customHeight="1" ht="11.25">
      <c r="A305" s="4903" t="s">
        <v>2175</v>
      </c>
      <c r="B305" s="4903" t="s">
        <v>14</v>
      </c>
      <c r="C305" s="4903" t="s">
        <v>2623</v>
      </c>
      <c r="D305" s="4903" t="s">
        <v>2624</v>
      </c>
      <c r="E305" s="4903" t="s">
        <v>2625</v>
      </c>
      <c r="F305" s="4903" t="s">
        <v>2209</v>
      </c>
      <c r="G305" s="4903" t="s">
        <v>24</v>
      </c>
      <c r="H305" s="4903" t="s">
        <v>24</v>
      </c>
      <c r="I305" s="4903" t="s">
        <v>803</v>
      </c>
    </row>
    <row customHeight="1" ht="11.25">
      <c r="A306" s="4903" t="s">
        <v>2175</v>
      </c>
      <c r="B306" s="4903" t="s">
        <v>14</v>
      </c>
      <c r="C306" s="4903" t="s">
        <v>2279</v>
      </c>
      <c r="D306" s="4903" t="s">
        <v>2280</v>
      </c>
      <c r="E306" s="4903" t="s">
        <v>2281</v>
      </c>
      <c r="F306" s="4903" t="s">
        <v>2282</v>
      </c>
      <c r="G306" s="4903" t="s">
        <v>24</v>
      </c>
      <c r="H306" s="4903" t="s">
        <v>24</v>
      </c>
      <c r="I306" s="4903" t="s">
        <v>803</v>
      </c>
    </row>
    <row customHeight="1" ht="11.25">
      <c r="A307" s="4903" t="s">
        <v>2175</v>
      </c>
      <c r="B307" s="4903" t="s">
        <v>14</v>
      </c>
      <c r="C307" s="4903" t="s">
        <v>2732</v>
      </c>
      <c r="D307" s="4903" t="s">
        <v>2733</v>
      </c>
      <c r="E307" s="4903" t="s">
        <v>2734</v>
      </c>
      <c r="F307" s="4903" t="s">
        <v>2375</v>
      </c>
      <c r="G307" s="4903" t="s">
        <v>24</v>
      </c>
      <c r="H307" s="4903" t="s">
        <v>24</v>
      </c>
      <c r="I307" s="4903" t="s">
        <v>803</v>
      </c>
    </row>
    <row customHeight="1" ht="11.25">
      <c r="A308" s="4903" t="s">
        <v>2175</v>
      </c>
      <c r="B308" s="4903" t="s">
        <v>14</v>
      </c>
      <c r="C308" s="4903" t="s">
        <v>2626</v>
      </c>
      <c r="D308" s="4903" t="s">
        <v>2627</v>
      </c>
      <c r="E308" s="4903" t="s">
        <v>2628</v>
      </c>
      <c r="F308" s="4903" t="s">
        <v>2213</v>
      </c>
      <c r="G308" s="4903" t="s">
        <v>24</v>
      </c>
      <c r="H308" s="4903" t="s">
        <v>24</v>
      </c>
      <c r="I308" s="4903" t="s">
        <v>803</v>
      </c>
    </row>
    <row customHeight="1" ht="11.25">
      <c r="A309" s="4903" t="s">
        <v>2175</v>
      </c>
      <c r="B309" s="4903" t="s">
        <v>14</v>
      </c>
      <c r="C309" s="4903" t="s">
        <v>2735</v>
      </c>
      <c r="D309" s="4903" t="s">
        <v>2736</v>
      </c>
      <c r="E309" s="4903" t="s">
        <v>2737</v>
      </c>
      <c r="F309" s="4903" t="s">
        <v>2332</v>
      </c>
      <c r="G309" s="4903" t="s">
        <v>24</v>
      </c>
      <c r="H309" s="4903" t="s">
        <v>24</v>
      </c>
      <c r="I309" s="4903" t="s">
        <v>803</v>
      </c>
    </row>
    <row customHeight="1" ht="11.25">
      <c r="A310" s="4903" t="s">
        <v>2175</v>
      </c>
      <c r="B310" s="4903" t="s">
        <v>14</v>
      </c>
      <c r="C310" s="4903" t="s">
        <v>2629</v>
      </c>
      <c r="D310" s="4903" t="s">
        <v>2630</v>
      </c>
      <c r="E310" s="4903" t="s">
        <v>2631</v>
      </c>
      <c r="F310" s="4903" t="s">
        <v>2258</v>
      </c>
      <c r="G310" s="4903" t="s">
        <v>24</v>
      </c>
      <c r="H310" s="4903" t="s">
        <v>24</v>
      </c>
      <c r="I310" s="4903" t="s">
        <v>803</v>
      </c>
    </row>
    <row customHeight="1" ht="11.25">
      <c r="A311" s="4903" t="s">
        <v>2175</v>
      </c>
      <c r="B311" s="4903" t="s">
        <v>14</v>
      </c>
      <c r="C311" s="4903" t="s">
        <v>2632</v>
      </c>
      <c r="D311" s="4903" t="s">
        <v>2633</v>
      </c>
      <c r="E311" s="4903" t="s">
        <v>2634</v>
      </c>
      <c r="F311" s="4903" t="s">
        <v>2258</v>
      </c>
      <c r="G311" s="4903" t="s">
        <v>24</v>
      </c>
      <c r="H311" s="4903" t="s">
        <v>24</v>
      </c>
      <c r="I311" s="4903" t="s">
        <v>803</v>
      </c>
    </row>
    <row customHeight="1" ht="11.25">
      <c r="A312" s="4903" t="s">
        <v>2175</v>
      </c>
      <c r="B312" s="4903" t="s">
        <v>14</v>
      </c>
      <c r="C312" s="4903" t="s">
        <v>2738</v>
      </c>
      <c r="D312" s="4903" t="s">
        <v>2739</v>
      </c>
      <c r="E312" s="4903" t="s">
        <v>2740</v>
      </c>
      <c r="F312" s="4903" t="s">
        <v>2258</v>
      </c>
      <c r="G312" s="4903" t="s">
        <v>24</v>
      </c>
      <c r="H312" s="4903" t="s">
        <v>24</v>
      </c>
      <c r="I312" s="4903" t="s">
        <v>803</v>
      </c>
    </row>
    <row customHeight="1" ht="11.25">
      <c r="A313" s="4903" t="s">
        <v>2175</v>
      </c>
      <c r="B313" s="4903" t="s">
        <v>14</v>
      </c>
      <c r="C313" s="4903" t="s">
        <v>24</v>
      </c>
      <c r="D313" s="4903" t="s">
        <v>2294</v>
      </c>
      <c r="E313" s="4903" t="s">
        <v>2295</v>
      </c>
      <c r="F313" s="4903" t="s">
        <v>2209</v>
      </c>
      <c r="G313" s="4903" t="s">
        <v>24</v>
      </c>
      <c r="H313" s="4903" t="s">
        <v>24</v>
      </c>
      <c r="I313" s="4903" t="s">
        <v>803</v>
      </c>
    </row>
    <row customHeight="1" ht="11.25">
      <c r="A314" s="4903" t="s">
        <v>2175</v>
      </c>
      <c r="B314" s="4903" t="s">
        <v>14</v>
      </c>
      <c r="C314" s="4903" t="s">
        <v>2635</v>
      </c>
      <c r="D314" s="4903" t="s">
        <v>2636</v>
      </c>
      <c r="E314" s="4903" t="s">
        <v>2637</v>
      </c>
      <c r="F314" s="4903" t="s">
        <v>2198</v>
      </c>
      <c r="G314" s="4903" t="s">
        <v>24</v>
      </c>
      <c r="H314" s="4903" t="s">
        <v>24</v>
      </c>
      <c r="I314" s="4903" t="s">
        <v>803</v>
      </c>
    </row>
    <row customHeight="1" ht="11.25">
      <c r="A315" s="4903" t="s">
        <v>2175</v>
      </c>
      <c r="B315" s="4903" t="s">
        <v>14</v>
      </c>
      <c r="C315" s="4903" t="s">
        <v>2741</v>
      </c>
      <c r="D315" s="4903" t="s">
        <v>2742</v>
      </c>
      <c r="E315" s="4903" t="s">
        <v>2743</v>
      </c>
      <c r="F315" s="4903" t="s">
        <v>2443</v>
      </c>
      <c r="G315" s="4903" t="s">
        <v>24</v>
      </c>
      <c r="H315" s="4903" t="s">
        <v>24</v>
      </c>
      <c r="I315" s="4903" t="s">
        <v>803</v>
      </c>
    </row>
    <row customHeight="1" ht="11.25">
      <c r="A316" s="4903" t="s">
        <v>2175</v>
      </c>
      <c r="B316" s="4903" t="s">
        <v>14</v>
      </c>
      <c r="C316" s="4903" t="s">
        <v>2307</v>
      </c>
      <c r="D316" s="4903" t="s">
        <v>2308</v>
      </c>
      <c r="E316" s="4903" t="s">
        <v>2309</v>
      </c>
      <c r="F316" s="4903" t="s">
        <v>2269</v>
      </c>
      <c r="G316" s="4903" t="s">
        <v>24</v>
      </c>
      <c r="H316" s="4903" t="s">
        <v>24</v>
      </c>
      <c r="I316" s="4903" t="s">
        <v>803</v>
      </c>
    </row>
    <row customHeight="1" ht="11.25">
      <c r="A317" s="4903" t="s">
        <v>2175</v>
      </c>
      <c r="B317" s="4903" t="s">
        <v>14</v>
      </c>
      <c r="C317" s="4903" t="s">
        <v>2638</v>
      </c>
      <c r="D317" s="4903" t="s">
        <v>2639</v>
      </c>
      <c r="E317" s="4903" t="s">
        <v>2640</v>
      </c>
      <c r="F317" s="4903" t="s">
        <v>2213</v>
      </c>
      <c r="G317" s="4903" t="s">
        <v>24</v>
      </c>
      <c r="H317" s="4903" t="s">
        <v>24</v>
      </c>
      <c r="I317" s="4903" t="s">
        <v>803</v>
      </c>
    </row>
    <row customHeight="1" ht="11.25">
      <c r="A318" s="4903" t="s">
        <v>2175</v>
      </c>
      <c r="B318" s="4903" t="s">
        <v>14</v>
      </c>
      <c r="C318" s="4903" t="s">
        <v>2317</v>
      </c>
      <c r="D318" s="4903" t="s">
        <v>2318</v>
      </c>
      <c r="E318" s="4903" t="s">
        <v>2319</v>
      </c>
      <c r="F318" s="4903" t="s">
        <v>2183</v>
      </c>
      <c r="G318" s="4903" t="s">
        <v>24</v>
      </c>
      <c r="H318" s="4903" t="s">
        <v>24</v>
      </c>
      <c r="I318" s="4903" t="s">
        <v>803</v>
      </c>
    </row>
    <row customHeight="1" ht="11.25">
      <c r="A319" s="4903" t="s">
        <v>2175</v>
      </c>
      <c r="B319" s="4903" t="s">
        <v>14</v>
      </c>
      <c r="C319" s="4903" t="s">
        <v>2641</v>
      </c>
      <c r="D319" s="4903" t="s">
        <v>2642</v>
      </c>
      <c r="E319" s="4903" t="s">
        <v>2643</v>
      </c>
      <c r="F319" s="4903" t="s">
        <v>2289</v>
      </c>
      <c r="G319" s="4903" t="s">
        <v>2644</v>
      </c>
      <c r="H319" s="4903" t="s">
        <v>24</v>
      </c>
      <c r="I319" s="4903" t="s">
        <v>803</v>
      </c>
    </row>
    <row customHeight="1" ht="11.25">
      <c r="A320" s="4903" t="s">
        <v>2175</v>
      </c>
      <c r="B320" s="4903" t="s">
        <v>14</v>
      </c>
      <c r="C320" s="4903" t="s">
        <v>2339</v>
      </c>
      <c r="D320" s="4903" t="s">
        <v>2340</v>
      </c>
      <c r="E320" s="4903" t="s">
        <v>2341</v>
      </c>
      <c r="F320" s="4903" t="s">
        <v>2342</v>
      </c>
      <c r="G320" s="4903" t="s">
        <v>24</v>
      </c>
      <c r="H320" s="4903" t="s">
        <v>24</v>
      </c>
      <c r="I320" s="4903" t="s">
        <v>803</v>
      </c>
    </row>
    <row customHeight="1" ht="11.25">
      <c r="A321" s="4903" t="s">
        <v>2175</v>
      </c>
      <c r="B321" s="4903" t="s">
        <v>14</v>
      </c>
      <c r="C321" s="4903" t="s">
        <v>2347</v>
      </c>
      <c r="D321" s="4903" t="s">
        <v>2348</v>
      </c>
      <c r="E321" s="4903" t="s">
        <v>2349</v>
      </c>
      <c r="F321" s="4903" t="s">
        <v>2346</v>
      </c>
      <c r="G321" s="4903" t="s">
        <v>24</v>
      </c>
      <c r="H321" s="4903" t="s">
        <v>24</v>
      </c>
      <c r="I321" s="4903" t="s">
        <v>803</v>
      </c>
    </row>
    <row customHeight="1" ht="11.25">
      <c r="A322" s="4903" t="s">
        <v>2175</v>
      </c>
      <c r="B322" s="4903" t="s">
        <v>14</v>
      </c>
      <c r="C322" s="4903" t="s">
        <v>2354</v>
      </c>
      <c r="D322" s="4903" t="s">
        <v>2355</v>
      </c>
      <c r="E322" s="4903" t="s">
        <v>2356</v>
      </c>
      <c r="F322" s="4903" t="s">
        <v>2213</v>
      </c>
      <c r="G322" s="4903" t="s">
        <v>24</v>
      </c>
      <c r="H322" s="4903" t="s">
        <v>24</v>
      </c>
      <c r="I322" s="4903" t="s">
        <v>803</v>
      </c>
    </row>
    <row customHeight="1" ht="11.25">
      <c r="A323" s="4903" t="s">
        <v>2175</v>
      </c>
      <c r="B323" s="4903" t="s">
        <v>14</v>
      </c>
      <c r="C323" s="4903" t="s">
        <v>2744</v>
      </c>
      <c r="D323" s="4903" t="s">
        <v>2745</v>
      </c>
      <c r="E323" s="4903" t="s">
        <v>2746</v>
      </c>
      <c r="F323" s="4903" t="s">
        <v>2299</v>
      </c>
      <c r="G323" s="4903" t="s">
        <v>24</v>
      </c>
      <c r="H323" s="4903" t="s">
        <v>24</v>
      </c>
      <c r="I323" s="4903" t="s">
        <v>803</v>
      </c>
    </row>
    <row customHeight="1" ht="11.25">
      <c r="A324" s="4903" t="s">
        <v>2175</v>
      </c>
      <c r="B324" s="4903" t="s">
        <v>14</v>
      </c>
      <c r="C324" s="4903" t="s">
        <v>2357</v>
      </c>
      <c r="D324" s="4903" t="s">
        <v>2358</v>
      </c>
      <c r="E324" s="4903" t="s">
        <v>2359</v>
      </c>
      <c r="F324" s="4903" t="s">
        <v>2360</v>
      </c>
      <c r="G324" s="4903" t="s">
        <v>24</v>
      </c>
      <c r="H324" s="4903" t="s">
        <v>2361</v>
      </c>
      <c r="I324" s="4903" t="s">
        <v>803</v>
      </c>
    </row>
    <row customHeight="1" ht="11.25">
      <c r="A325" s="4903" t="s">
        <v>2175</v>
      </c>
      <c r="B325" s="4903" t="s">
        <v>14</v>
      </c>
      <c r="C325" s="4903" t="s">
        <v>2372</v>
      </c>
      <c r="D325" s="4903" t="s">
        <v>2373</v>
      </c>
      <c r="E325" s="4903" t="s">
        <v>2374</v>
      </c>
      <c r="F325" s="4903" t="s">
        <v>2375</v>
      </c>
      <c r="G325" s="4903" t="s">
        <v>24</v>
      </c>
      <c r="H325" s="4903" t="s">
        <v>24</v>
      </c>
      <c r="I325" s="4903" t="s">
        <v>803</v>
      </c>
    </row>
    <row customHeight="1" ht="11.25">
      <c r="A326" s="4903" t="s">
        <v>2175</v>
      </c>
      <c r="B326" s="4903" t="s">
        <v>14</v>
      </c>
      <c r="C326" s="4903" t="s">
        <v>2382</v>
      </c>
      <c r="D326" s="4903" t="s">
        <v>2383</v>
      </c>
      <c r="E326" s="4903" t="s">
        <v>2384</v>
      </c>
      <c r="F326" s="4903" t="s">
        <v>2179</v>
      </c>
      <c r="G326" s="4903" t="s">
        <v>24</v>
      </c>
      <c r="H326" s="4903" t="s">
        <v>24</v>
      </c>
      <c r="I326" s="4903" t="s">
        <v>803</v>
      </c>
    </row>
    <row customHeight="1" ht="11.25">
      <c r="A327" s="4903" t="s">
        <v>2175</v>
      </c>
      <c r="B327" s="4903" t="s">
        <v>14</v>
      </c>
      <c r="C327" s="4903" t="s">
        <v>2649</v>
      </c>
      <c r="D327" s="4903" t="s">
        <v>2650</v>
      </c>
      <c r="E327" s="4903" t="s">
        <v>2651</v>
      </c>
      <c r="F327" s="4903" t="s">
        <v>2213</v>
      </c>
      <c r="G327" s="4903" t="s">
        <v>24</v>
      </c>
      <c r="H327" s="4903" t="s">
        <v>24</v>
      </c>
      <c r="I327" s="4903" t="s">
        <v>803</v>
      </c>
    </row>
    <row customHeight="1" ht="11.25">
      <c r="A328" s="4903" t="s">
        <v>2175</v>
      </c>
      <c r="B328" s="4903" t="s">
        <v>14</v>
      </c>
      <c r="C328" s="4903" t="s">
        <v>2385</v>
      </c>
      <c r="D328" s="4903" t="s">
        <v>2386</v>
      </c>
      <c r="E328" s="4903" t="s">
        <v>2295</v>
      </c>
      <c r="F328" s="4903" t="s">
        <v>2209</v>
      </c>
      <c r="G328" s="4903" t="s">
        <v>2387</v>
      </c>
      <c r="H328" s="4903" t="s">
        <v>24</v>
      </c>
      <c r="I328" s="4903" t="s">
        <v>803</v>
      </c>
    </row>
    <row customHeight="1" ht="11.25">
      <c r="A329" s="4903" t="s">
        <v>2175</v>
      </c>
      <c r="B329" s="4903" t="s">
        <v>14</v>
      </c>
      <c r="C329" s="4903" t="s">
        <v>2388</v>
      </c>
      <c r="D329" s="4903" t="s">
        <v>2389</v>
      </c>
      <c r="E329" s="4903" t="s">
        <v>2390</v>
      </c>
      <c r="F329" s="4903" t="s">
        <v>2391</v>
      </c>
      <c r="G329" s="4903" t="s">
        <v>24</v>
      </c>
      <c r="H329" s="4903" t="s">
        <v>24</v>
      </c>
      <c r="I329" s="4903" t="s">
        <v>803</v>
      </c>
    </row>
    <row customHeight="1" ht="11.25">
      <c r="A330" s="4903" t="s">
        <v>2175</v>
      </c>
      <c r="B330" s="4903" t="s">
        <v>14</v>
      </c>
      <c r="C330" s="4903" t="s">
        <v>2392</v>
      </c>
      <c r="D330" s="4903" t="s">
        <v>2393</v>
      </c>
      <c r="E330" s="4903" t="s">
        <v>2394</v>
      </c>
      <c r="F330" s="4903" t="s">
        <v>2198</v>
      </c>
      <c r="G330" s="4903" t="s">
        <v>24</v>
      </c>
      <c r="H330" s="4903" t="s">
        <v>24</v>
      </c>
      <c r="I330" s="4903" t="s">
        <v>803</v>
      </c>
    </row>
    <row customHeight="1" ht="11.25">
      <c r="A331" s="4903" t="s">
        <v>2175</v>
      </c>
      <c r="B331" s="4903" t="s">
        <v>14</v>
      </c>
      <c r="C331" s="4903" t="s">
        <v>2652</v>
      </c>
      <c r="D331" s="4903" t="s">
        <v>2653</v>
      </c>
      <c r="E331" s="4903" t="s">
        <v>2654</v>
      </c>
      <c r="F331" s="4903" t="s">
        <v>2289</v>
      </c>
      <c r="G331" s="4903" t="s">
        <v>24</v>
      </c>
      <c r="H331" s="4903" t="s">
        <v>24</v>
      </c>
      <c r="I331" s="4903" t="s">
        <v>803</v>
      </c>
    </row>
    <row customHeight="1" ht="11.25">
      <c r="A332" s="4903" t="s">
        <v>2175</v>
      </c>
      <c r="B332" s="4903" t="s">
        <v>14</v>
      </c>
      <c r="C332" s="4903" t="s">
        <v>2655</v>
      </c>
      <c r="D332" s="4903" t="s">
        <v>2656</v>
      </c>
      <c r="E332" s="4903" t="s">
        <v>2657</v>
      </c>
      <c r="F332" s="4903" t="s">
        <v>2375</v>
      </c>
      <c r="G332" s="4903" t="s">
        <v>24</v>
      </c>
      <c r="H332" s="4903" t="s">
        <v>24</v>
      </c>
      <c r="I332" s="4903" t="s">
        <v>803</v>
      </c>
    </row>
    <row customHeight="1" ht="11.25">
      <c r="A333" s="4903" t="s">
        <v>2175</v>
      </c>
      <c r="B333" s="4903" t="s">
        <v>14</v>
      </c>
      <c r="C333" s="4903" t="s">
        <v>2414</v>
      </c>
      <c r="D333" s="4903" t="s">
        <v>2415</v>
      </c>
      <c r="E333" s="4903" t="s">
        <v>2416</v>
      </c>
      <c r="F333" s="4903" t="s">
        <v>2269</v>
      </c>
      <c r="G333" s="4903" t="s">
        <v>24</v>
      </c>
      <c r="H333" s="4903" t="s">
        <v>2417</v>
      </c>
      <c r="I333" s="4903" t="s">
        <v>803</v>
      </c>
    </row>
    <row customHeight="1" ht="11.25">
      <c r="A334" s="4903" t="s">
        <v>2175</v>
      </c>
      <c r="B334" s="4903" t="s">
        <v>14</v>
      </c>
      <c r="C334" s="4903" t="s">
        <v>2661</v>
      </c>
      <c r="D334" s="4903" t="s">
        <v>2662</v>
      </c>
      <c r="E334" s="4903" t="s">
        <v>2663</v>
      </c>
      <c r="F334" s="4903" t="s">
        <v>2209</v>
      </c>
      <c r="G334" s="4903" t="s">
        <v>24</v>
      </c>
      <c r="H334" s="4903" t="s">
        <v>24</v>
      </c>
      <c r="I334" s="4903" t="s">
        <v>803</v>
      </c>
    </row>
    <row customHeight="1" ht="11.25">
      <c r="A335" s="4903" t="s">
        <v>2175</v>
      </c>
      <c r="B335" s="4903" t="s">
        <v>14</v>
      </c>
      <c r="C335" s="4903" t="s">
        <v>2664</v>
      </c>
      <c r="D335" s="4903" t="s">
        <v>2665</v>
      </c>
      <c r="E335" s="4903" t="s">
        <v>2666</v>
      </c>
      <c r="F335" s="4903" t="s">
        <v>2194</v>
      </c>
      <c r="G335" s="4903" t="s">
        <v>24</v>
      </c>
      <c r="H335" s="4903" t="s">
        <v>24</v>
      </c>
      <c r="I335" s="4903" t="s">
        <v>803</v>
      </c>
    </row>
    <row customHeight="1" ht="11.25">
      <c r="A336" s="4903" t="s">
        <v>2175</v>
      </c>
      <c r="B336" s="4903" t="s">
        <v>14</v>
      </c>
      <c r="C336" s="4903" t="s">
        <v>2667</v>
      </c>
      <c r="D336" s="4903" t="s">
        <v>2668</v>
      </c>
      <c r="E336" s="4903" t="s">
        <v>2669</v>
      </c>
      <c r="F336" s="4903" t="s">
        <v>2183</v>
      </c>
      <c r="G336" s="4903" t="s">
        <v>24</v>
      </c>
      <c r="H336" s="4903" t="s">
        <v>24</v>
      </c>
      <c r="I336" s="4903" t="s">
        <v>803</v>
      </c>
    </row>
    <row customHeight="1" ht="11.25">
      <c r="A337" s="4903" t="s">
        <v>2175</v>
      </c>
      <c r="B337" s="4903" t="s">
        <v>14</v>
      </c>
      <c r="C337" s="4903" t="s">
        <v>2670</v>
      </c>
      <c r="D337" s="4903" t="s">
        <v>2671</v>
      </c>
      <c r="E337" s="4903" t="s">
        <v>2672</v>
      </c>
      <c r="F337" s="4903" t="s">
        <v>2587</v>
      </c>
      <c r="G337" s="4903" t="s">
        <v>24</v>
      </c>
      <c r="H337" s="4903" t="s">
        <v>24</v>
      </c>
      <c r="I337" s="4903" t="s">
        <v>803</v>
      </c>
    </row>
    <row customHeight="1" ht="11.25">
      <c r="A338" s="4903" t="s">
        <v>2175</v>
      </c>
      <c r="B338" s="4903" t="s">
        <v>14</v>
      </c>
      <c r="C338" s="4903" t="s">
        <v>2673</v>
      </c>
      <c r="D338" s="4903" t="s">
        <v>2674</v>
      </c>
      <c r="E338" s="4903" t="s">
        <v>2675</v>
      </c>
      <c r="F338" s="4903" t="s">
        <v>2209</v>
      </c>
      <c r="G338" s="4903" t="s">
        <v>24</v>
      </c>
      <c r="H338" s="4903" t="s">
        <v>24</v>
      </c>
      <c r="I338" s="4903" t="s">
        <v>803</v>
      </c>
    </row>
    <row customHeight="1" ht="11.25">
      <c r="A339" s="4903" t="s">
        <v>2175</v>
      </c>
      <c r="B339" s="4903" t="s">
        <v>14</v>
      </c>
      <c r="C339" s="4903" t="s">
        <v>2676</v>
      </c>
      <c r="D339" s="4903" t="s">
        <v>2677</v>
      </c>
      <c r="E339" s="4903" t="s">
        <v>2678</v>
      </c>
      <c r="F339" s="4903" t="s">
        <v>2679</v>
      </c>
      <c r="G339" s="4903" t="s">
        <v>24</v>
      </c>
      <c r="H339" s="4903" t="s">
        <v>24</v>
      </c>
      <c r="I339" s="4903" t="s">
        <v>803</v>
      </c>
    </row>
    <row customHeight="1" ht="11.25">
      <c r="A340" s="4903" t="s">
        <v>2175</v>
      </c>
      <c r="B340" s="4903" t="s">
        <v>14</v>
      </c>
      <c r="C340" s="4903" t="s">
        <v>2680</v>
      </c>
      <c r="D340" s="4903" t="s">
        <v>2681</v>
      </c>
      <c r="E340" s="4903" t="s">
        <v>2682</v>
      </c>
      <c r="F340" s="4903" t="s">
        <v>2183</v>
      </c>
      <c r="G340" s="4903" t="s">
        <v>24</v>
      </c>
      <c r="H340" s="4903" t="s">
        <v>24</v>
      </c>
      <c r="I340" s="4903" t="s">
        <v>803</v>
      </c>
    </row>
    <row customHeight="1" ht="11.25">
      <c r="A341" s="4903" t="s">
        <v>2175</v>
      </c>
      <c r="B341" s="4903" t="s">
        <v>14</v>
      </c>
      <c r="C341" s="4903" t="s">
        <v>2747</v>
      </c>
      <c r="D341" s="4903" t="s">
        <v>2748</v>
      </c>
      <c r="E341" s="4903" t="s">
        <v>2749</v>
      </c>
      <c r="F341" s="4903" t="s">
        <v>2439</v>
      </c>
      <c r="G341" s="4903" t="s">
        <v>24</v>
      </c>
      <c r="H341" s="4903" t="s">
        <v>24</v>
      </c>
      <c r="I341" s="4903" t="s">
        <v>803</v>
      </c>
    </row>
    <row customHeight="1" ht="11.25">
      <c r="A342" s="4903" t="s">
        <v>2175</v>
      </c>
      <c r="B342" s="4903" t="s">
        <v>14</v>
      </c>
      <c r="C342" s="4903" t="s">
        <v>2476</v>
      </c>
      <c r="D342" s="4903" t="s">
        <v>2477</v>
      </c>
      <c r="E342" s="4903" t="s">
        <v>2478</v>
      </c>
      <c r="F342" s="4903" t="s">
        <v>2258</v>
      </c>
      <c r="G342" s="4903" t="s">
        <v>24</v>
      </c>
      <c r="H342" s="4903" t="s">
        <v>24</v>
      </c>
      <c r="I342" s="4903" t="s">
        <v>803</v>
      </c>
    </row>
    <row customHeight="1" ht="11.25">
      <c r="A343" s="4903" t="s">
        <v>2175</v>
      </c>
      <c r="B343" s="4903" t="s">
        <v>14</v>
      </c>
      <c r="C343" s="4903" t="s">
        <v>2491</v>
      </c>
      <c r="D343" s="4903" t="s">
        <v>2492</v>
      </c>
      <c r="E343" s="4903" t="s">
        <v>2493</v>
      </c>
      <c r="F343" s="4903" t="s">
        <v>2375</v>
      </c>
      <c r="G343" s="4903" t="s">
        <v>24</v>
      </c>
      <c r="H343" s="4903" t="s">
        <v>24</v>
      </c>
      <c r="I343" s="4903" t="s">
        <v>803</v>
      </c>
    </row>
    <row customHeight="1" ht="11.25">
      <c r="A344" s="4903" t="s">
        <v>2175</v>
      </c>
      <c r="B344" s="4903" t="s">
        <v>14</v>
      </c>
      <c r="C344" s="4903" t="s">
        <v>2750</v>
      </c>
      <c r="D344" s="4903" t="s">
        <v>2751</v>
      </c>
      <c r="E344" s="4903" t="s">
        <v>2752</v>
      </c>
      <c r="F344" s="4903" t="s">
        <v>2198</v>
      </c>
      <c r="G344" s="4903" t="s">
        <v>24</v>
      </c>
      <c r="H344" s="4903" t="s">
        <v>24</v>
      </c>
      <c r="I344" s="4903" t="s">
        <v>803</v>
      </c>
    </row>
    <row customHeight="1" ht="11.25">
      <c r="A345" s="4903" t="s">
        <v>2175</v>
      </c>
      <c r="B345" s="4903" t="s">
        <v>14</v>
      </c>
      <c r="C345" s="4903" t="s">
        <v>2753</v>
      </c>
      <c r="D345" s="4903" t="s">
        <v>2754</v>
      </c>
      <c r="E345" s="4903" t="s">
        <v>2755</v>
      </c>
      <c r="F345" s="4903" t="s">
        <v>2198</v>
      </c>
      <c r="G345" s="4903" t="s">
        <v>24</v>
      </c>
      <c r="H345" s="4903" t="s">
        <v>24</v>
      </c>
      <c r="I345" s="4903" t="s">
        <v>803</v>
      </c>
    </row>
    <row customHeight="1" ht="11.25">
      <c r="A346" s="4903" t="s">
        <v>2175</v>
      </c>
      <c r="B346" s="4903" t="s">
        <v>14</v>
      </c>
      <c r="C346" s="4903" t="s">
        <v>2756</v>
      </c>
      <c r="D346" s="4903" t="s">
        <v>2757</v>
      </c>
      <c r="E346" s="4903" t="s">
        <v>2758</v>
      </c>
      <c r="F346" s="4903" t="s">
        <v>2183</v>
      </c>
      <c r="G346" s="4903" t="s">
        <v>24</v>
      </c>
      <c r="H346" s="4903" t="s">
        <v>24</v>
      </c>
      <c r="I346" s="4903" t="s">
        <v>803</v>
      </c>
    </row>
    <row customHeight="1" ht="11.25">
      <c r="A347" s="4903" t="s">
        <v>2175</v>
      </c>
      <c r="B347" s="4903" t="s">
        <v>14</v>
      </c>
      <c r="C347" s="4903" t="s">
        <v>2692</v>
      </c>
      <c r="D347" s="4903" t="s">
        <v>2693</v>
      </c>
      <c r="E347" s="4903" t="s">
        <v>2694</v>
      </c>
      <c r="F347" s="4903" t="s">
        <v>2183</v>
      </c>
      <c r="G347" s="4903" t="s">
        <v>24</v>
      </c>
      <c r="H347" s="4903" t="s">
        <v>24</v>
      </c>
      <c r="I347" s="4903" t="s">
        <v>803</v>
      </c>
    </row>
    <row customHeight="1" ht="11.25">
      <c r="A348" s="4903" t="s">
        <v>2175</v>
      </c>
      <c r="B348" s="4903" t="s">
        <v>14</v>
      </c>
      <c r="C348" s="4903" t="s">
        <v>2557</v>
      </c>
      <c r="D348" s="4903" t="s">
        <v>2558</v>
      </c>
      <c r="E348" s="4903" t="s">
        <v>2559</v>
      </c>
      <c r="F348" s="4903" t="s">
        <v>2289</v>
      </c>
      <c r="G348" s="4903" t="s">
        <v>24</v>
      </c>
      <c r="H348" s="4903" t="s">
        <v>24</v>
      </c>
      <c r="I348" s="4903" t="s">
        <v>803</v>
      </c>
    </row>
    <row customHeight="1" ht="11.25">
      <c r="A349" s="4903" t="s">
        <v>2175</v>
      </c>
      <c r="B349" s="4903" t="s">
        <v>14</v>
      </c>
      <c r="C349" s="4903" t="s">
        <v>2569</v>
      </c>
      <c r="D349" s="4903" t="s">
        <v>2570</v>
      </c>
      <c r="E349" s="4903" t="s">
        <v>2571</v>
      </c>
      <c r="F349" s="4903" t="s">
        <v>2572</v>
      </c>
      <c r="G349" s="4903" t="s">
        <v>24</v>
      </c>
      <c r="H349" s="4903" t="s">
        <v>24</v>
      </c>
      <c r="I349" s="4903" t="s">
        <v>803</v>
      </c>
    </row>
    <row customHeight="1" ht="11.25">
      <c r="A350" s="4903" t="s">
        <v>2175</v>
      </c>
      <c r="B350" s="4903" t="s">
        <v>14</v>
      </c>
      <c r="C350" s="4903" t="s">
        <v>2702</v>
      </c>
      <c r="D350" s="4903" t="s">
        <v>2703</v>
      </c>
      <c r="E350" s="4903" t="s">
        <v>2704</v>
      </c>
      <c r="F350" s="4903" t="s">
        <v>2213</v>
      </c>
      <c r="G350" s="4903" t="s">
        <v>24</v>
      </c>
      <c r="H350" s="4903" t="s">
        <v>24</v>
      </c>
      <c r="I350" s="4903" t="s">
        <v>803</v>
      </c>
    </row>
    <row customHeight="1" ht="11.25">
      <c r="A351" s="4903" t="s">
        <v>2175</v>
      </c>
      <c r="B351" s="4903" t="s">
        <v>14</v>
      </c>
      <c r="C351" s="4903" t="s">
        <v>2708</v>
      </c>
      <c r="D351" s="4903" t="s">
        <v>2709</v>
      </c>
      <c r="E351" s="4903" t="s">
        <v>2710</v>
      </c>
      <c r="F351" s="4903" t="s">
        <v>2213</v>
      </c>
      <c r="G351" s="4903" t="s">
        <v>24</v>
      </c>
      <c r="H351" s="4903" t="s">
        <v>24</v>
      </c>
      <c r="I351" s="4903" t="s">
        <v>803</v>
      </c>
    </row>
    <row customHeight="1" ht="11.25">
      <c r="A352" s="4903" t="s">
        <v>2175</v>
      </c>
      <c r="B352" s="4903" t="s">
        <v>14</v>
      </c>
      <c r="C352" s="4903" t="s">
        <v>2711</v>
      </c>
      <c r="D352" s="4903" t="s">
        <v>2712</v>
      </c>
      <c r="E352" s="4903" t="s">
        <v>2713</v>
      </c>
      <c r="F352" s="4903" t="s">
        <v>2213</v>
      </c>
      <c r="G352" s="4903" t="s">
        <v>24</v>
      </c>
      <c r="H352" s="4903" t="s">
        <v>24</v>
      </c>
      <c r="I352" s="4903" t="s">
        <v>803</v>
      </c>
    </row>
    <row customHeight="1" ht="11.25">
      <c r="A353" s="4903" t="s">
        <v>2175</v>
      </c>
      <c r="B353" s="4903" t="s">
        <v>14</v>
      </c>
      <c r="C353" s="4903" t="s">
        <v>2714</v>
      </c>
      <c r="D353" s="4903" t="s">
        <v>2715</v>
      </c>
      <c r="E353" s="4903" t="s">
        <v>2716</v>
      </c>
      <c r="F353" s="4903" t="s">
        <v>2258</v>
      </c>
      <c r="G353" s="4903" t="s">
        <v>24</v>
      </c>
      <c r="H353" s="4903" t="s">
        <v>24</v>
      </c>
      <c r="I353" s="4903" t="s">
        <v>803</v>
      </c>
    </row>
    <row customHeight="1" ht="11.25">
      <c r="A354" s="4903" t="s">
        <v>2175</v>
      </c>
      <c r="B354" s="4903" t="s">
        <v>14</v>
      </c>
      <c r="C354" s="4903" t="s">
        <v>2582</v>
      </c>
      <c r="D354" s="4903" t="s">
        <v>2583</v>
      </c>
      <c r="E354" s="4903" t="s">
        <v>2584</v>
      </c>
      <c r="F354" s="4903" t="s">
        <v>2258</v>
      </c>
      <c r="G354" s="4903" t="s">
        <v>24</v>
      </c>
      <c r="H354" s="4903" t="s">
        <v>24</v>
      </c>
      <c r="I354" s="4903" t="s">
        <v>803</v>
      </c>
    </row>
    <row customHeight="1" ht="11.25">
      <c r="A355" s="4903" t="s">
        <v>2175</v>
      </c>
      <c r="B355" s="4903" t="s">
        <v>14</v>
      </c>
      <c r="C355" s="4903" t="s">
        <v>2585</v>
      </c>
      <c r="D355" s="4903" t="s">
        <v>2586</v>
      </c>
      <c r="E355" s="4903" t="s">
        <v>2281</v>
      </c>
      <c r="F355" s="4903" t="s">
        <v>2587</v>
      </c>
      <c r="G355" s="4903" t="s">
        <v>24</v>
      </c>
      <c r="H355" s="4903" t="s">
        <v>24</v>
      </c>
      <c r="I355" s="4903" t="s">
        <v>803</v>
      </c>
    </row>
    <row customHeight="1" ht="11.25">
      <c r="A356" s="4903" t="s">
        <v>2175</v>
      </c>
      <c r="B356" s="4903" t="s">
        <v>14</v>
      </c>
      <c r="C356" s="4903" t="s">
        <v>2717</v>
      </c>
      <c r="D356" s="4903" t="s">
        <v>2718</v>
      </c>
      <c r="E356" s="4903" t="s">
        <v>2719</v>
      </c>
      <c r="F356" s="4903" t="s">
        <v>2353</v>
      </c>
      <c r="G356" s="4903" t="s">
        <v>24</v>
      </c>
      <c r="H356" s="4903" t="s">
        <v>24</v>
      </c>
      <c r="I356" s="4903" t="s">
        <v>803</v>
      </c>
    </row>
    <row customHeight="1" ht="11.25">
      <c r="A357" s="4903" t="s">
        <v>2175</v>
      </c>
      <c r="B357" s="4903" t="s">
        <v>14</v>
      </c>
      <c r="C357" s="4903" t="s">
        <v>2720</v>
      </c>
      <c r="D357" s="4903" t="s">
        <v>2721</v>
      </c>
      <c r="E357" s="4903" t="s">
        <v>2722</v>
      </c>
      <c r="F357" s="4903" t="s">
        <v>2258</v>
      </c>
      <c r="G357" s="4903" t="s">
        <v>24</v>
      </c>
      <c r="H357" s="4903" t="s">
        <v>24</v>
      </c>
      <c r="I357" s="4903" t="s">
        <v>803</v>
      </c>
    </row>
    <row customHeight="1" ht="11.25">
      <c r="A358" s="4903" t="s">
        <v>2175</v>
      </c>
      <c r="B358" s="4903" t="s">
        <v>14</v>
      </c>
      <c r="C358" s="4903" t="s">
        <v>2723</v>
      </c>
      <c r="D358" s="4903" t="s">
        <v>2724</v>
      </c>
      <c r="E358" s="4903" t="s">
        <v>2725</v>
      </c>
      <c r="F358" s="4903" t="s">
        <v>2404</v>
      </c>
      <c r="G358" s="4903" t="s">
        <v>24</v>
      </c>
      <c r="H358" s="4903" t="s">
        <v>24</v>
      </c>
      <c r="I358" s="4903" t="s">
        <v>803</v>
      </c>
    </row>
    <row customHeight="1" ht="11.25">
      <c r="A359" s="4903" t="s">
        <v>2175</v>
      </c>
      <c r="B359" s="4903" t="s">
        <v>14</v>
      </c>
      <c r="C359" s="4903" t="s">
        <v>2598</v>
      </c>
      <c r="D359" s="4903" t="s">
        <v>2599</v>
      </c>
      <c r="E359" s="4903" t="s">
        <v>2600</v>
      </c>
      <c r="F359" s="4903" t="s">
        <v>2601</v>
      </c>
      <c r="G359" s="4903" t="s">
        <v>24</v>
      </c>
      <c r="H359" s="4903" t="s">
        <v>24</v>
      </c>
      <c r="I359" s="4903" t="s">
        <v>803</v>
      </c>
    </row>
    <row customHeight="1" ht="11.25">
      <c r="A360" s="4903" t="s">
        <v>2175</v>
      </c>
      <c r="B360" s="4903" t="s">
        <v>14</v>
      </c>
      <c r="C360" s="4903" t="s">
        <v>2602</v>
      </c>
      <c r="D360" s="4903" t="s">
        <v>2603</v>
      </c>
      <c r="E360" s="4903" t="s">
        <v>2281</v>
      </c>
      <c r="F360" s="4903" t="s">
        <v>2604</v>
      </c>
      <c r="G360" s="4903" t="s">
        <v>24</v>
      </c>
      <c r="H360" s="4903" t="s">
        <v>24</v>
      </c>
      <c r="I360" s="4903" t="s">
        <v>803</v>
      </c>
    </row>
    <row customHeight="1" ht="11.25">
      <c r="A361" s="4903" t="s">
        <v>2175</v>
      </c>
      <c r="B361" s="4903" t="s">
        <v>14</v>
      </c>
      <c r="C361" s="4903" t="s">
        <v>2759</v>
      </c>
      <c r="D361" s="4903" t="s">
        <v>2760</v>
      </c>
      <c r="E361" s="4903" t="s">
        <v>2761</v>
      </c>
      <c r="F361" s="4903" t="s">
        <v>2194</v>
      </c>
      <c r="G361" s="4903" t="s">
        <v>24</v>
      </c>
      <c r="H361" s="4903" t="s">
        <v>24</v>
      </c>
      <c r="I361" s="4903" t="s">
        <v>1615</v>
      </c>
    </row>
    <row customHeight="1" ht="11.25">
      <c r="A362" s="4903" t="s">
        <v>2175</v>
      </c>
      <c r="B362" s="4903" t="s">
        <v>14</v>
      </c>
      <c r="C362" s="4903" t="s">
        <v>2762</v>
      </c>
      <c r="D362" s="4903" t="s">
        <v>2763</v>
      </c>
      <c r="E362" s="4903" t="s">
        <v>2764</v>
      </c>
      <c r="F362" s="4903" t="s">
        <v>2194</v>
      </c>
      <c r="G362" s="4903" t="s">
        <v>24</v>
      </c>
      <c r="H362" s="4903" t="s">
        <v>24</v>
      </c>
      <c r="I362" s="4903" t="s">
        <v>1615</v>
      </c>
    </row>
    <row customHeight="1" ht="11.25">
      <c r="A363" s="4903" t="s">
        <v>2175</v>
      </c>
      <c r="B363" s="4903" t="s">
        <v>14</v>
      </c>
      <c r="C363" s="4903" t="s">
        <v>2765</v>
      </c>
      <c r="D363" s="4903" t="s">
        <v>2766</v>
      </c>
      <c r="E363" s="4903" t="s">
        <v>2767</v>
      </c>
      <c r="F363" s="4903" t="s">
        <v>558</v>
      </c>
      <c r="G363" s="4903" t="s">
        <v>24</v>
      </c>
      <c r="H363" s="4903" t="s">
        <v>24</v>
      </c>
      <c r="I363" s="4903" t="s">
        <v>1615</v>
      </c>
    </row>
    <row customHeight="1" ht="11.25">
      <c r="A364" s="4903" t="s">
        <v>2175</v>
      </c>
      <c r="B364" s="4903" t="s">
        <v>14</v>
      </c>
      <c r="C364" s="4903" t="s">
        <v>24</v>
      </c>
      <c r="D364" s="4903" t="s">
        <v>2294</v>
      </c>
      <c r="E364" s="4903" t="s">
        <v>2295</v>
      </c>
      <c r="F364" s="4903" t="s">
        <v>2209</v>
      </c>
      <c r="G364" s="4903" t="s">
        <v>24</v>
      </c>
      <c r="H364" s="4903" t="s">
        <v>24</v>
      </c>
      <c r="I364" s="4903" t="s">
        <v>1615</v>
      </c>
    </row>
    <row customHeight="1" ht="11.25">
      <c r="A365" s="4903" t="s">
        <v>2175</v>
      </c>
      <c r="B365" s="4903" t="s">
        <v>14</v>
      </c>
      <c r="C365" s="4903" t="s">
        <v>2296</v>
      </c>
      <c r="D365" s="4903" t="s">
        <v>2297</v>
      </c>
      <c r="E365" s="4903" t="s">
        <v>2298</v>
      </c>
      <c r="F365" s="4903" t="s">
        <v>2299</v>
      </c>
      <c r="G365" s="4903" t="s">
        <v>24</v>
      </c>
      <c r="H365" s="4903" t="s">
        <v>24</v>
      </c>
      <c r="I365" s="4903" t="s">
        <v>1615</v>
      </c>
    </row>
    <row customHeight="1" ht="11.25">
      <c r="A366" s="4903" t="s">
        <v>2175</v>
      </c>
      <c r="B366" s="4903" t="s">
        <v>14</v>
      </c>
      <c r="C366" s="4903" t="s">
        <v>2741</v>
      </c>
      <c r="D366" s="4903" t="s">
        <v>2742</v>
      </c>
      <c r="E366" s="4903" t="s">
        <v>2743</v>
      </c>
      <c r="F366" s="4903" t="s">
        <v>2443</v>
      </c>
      <c r="G366" s="4903" t="s">
        <v>24</v>
      </c>
      <c r="H366" s="4903" t="s">
        <v>24</v>
      </c>
      <c r="I366" s="4903" t="s">
        <v>1615</v>
      </c>
    </row>
    <row customHeight="1" ht="11.25">
      <c r="A367" s="4903" t="s">
        <v>2175</v>
      </c>
      <c r="B367" s="4903" t="s">
        <v>14</v>
      </c>
      <c r="C367" s="4903" t="s">
        <v>2307</v>
      </c>
      <c r="D367" s="4903" t="s">
        <v>2308</v>
      </c>
      <c r="E367" s="4903" t="s">
        <v>2309</v>
      </c>
      <c r="F367" s="4903" t="s">
        <v>2269</v>
      </c>
      <c r="G367" s="4903" t="s">
        <v>24</v>
      </c>
      <c r="H367" s="4903" t="s">
        <v>24</v>
      </c>
      <c r="I367" s="4903" t="s">
        <v>1615</v>
      </c>
    </row>
    <row customHeight="1" ht="11.25">
      <c r="A368" s="4903" t="s">
        <v>2175</v>
      </c>
      <c r="B368" s="4903" t="s">
        <v>14</v>
      </c>
      <c r="C368" s="4903" t="s">
        <v>2310</v>
      </c>
      <c r="D368" s="4903" t="s">
        <v>2311</v>
      </c>
      <c r="E368" s="4903" t="s">
        <v>2312</v>
      </c>
      <c r="F368" s="4903" t="s">
        <v>2313</v>
      </c>
      <c r="G368" s="4903" t="s">
        <v>24</v>
      </c>
      <c r="H368" s="4903" t="s">
        <v>24</v>
      </c>
      <c r="I368" s="4903" t="s">
        <v>1615</v>
      </c>
    </row>
    <row customHeight="1" ht="11.25">
      <c r="A369" s="4903" t="s">
        <v>2175</v>
      </c>
      <c r="B369" s="4903" t="s">
        <v>14</v>
      </c>
      <c r="C369" s="4903" t="s">
        <v>2343</v>
      </c>
      <c r="D369" s="4903" t="s">
        <v>2344</v>
      </c>
      <c r="E369" s="4903" t="s">
        <v>2345</v>
      </c>
      <c r="F369" s="4903" t="s">
        <v>2346</v>
      </c>
      <c r="G369" s="4903" t="s">
        <v>24</v>
      </c>
      <c r="H369" s="4903" t="s">
        <v>24</v>
      </c>
      <c r="I369" s="4903" t="s">
        <v>1615</v>
      </c>
    </row>
    <row customHeight="1" ht="11.25">
      <c r="A370" s="4903" t="s">
        <v>2175</v>
      </c>
      <c r="B370" s="4903" t="s">
        <v>14</v>
      </c>
      <c r="C370" s="4903" t="s">
        <v>2357</v>
      </c>
      <c r="D370" s="4903" t="s">
        <v>2358</v>
      </c>
      <c r="E370" s="4903" t="s">
        <v>2359</v>
      </c>
      <c r="F370" s="4903" t="s">
        <v>2360</v>
      </c>
      <c r="G370" s="4903" t="s">
        <v>24</v>
      </c>
      <c r="H370" s="4903" t="s">
        <v>2361</v>
      </c>
      <c r="I370" s="4903" t="s">
        <v>1615</v>
      </c>
    </row>
    <row customHeight="1" ht="11.25">
      <c r="A371" s="4903" t="s">
        <v>2175</v>
      </c>
      <c r="B371" s="4903" t="s">
        <v>14</v>
      </c>
      <c r="C371" s="4903" t="s">
        <v>2768</v>
      </c>
      <c r="D371" s="4903" t="s">
        <v>2769</v>
      </c>
      <c r="E371" s="4903" t="s">
        <v>2770</v>
      </c>
      <c r="F371" s="4903" t="s">
        <v>2306</v>
      </c>
      <c r="G371" s="4903" t="s">
        <v>24</v>
      </c>
      <c r="H371" s="4903" t="s">
        <v>2771</v>
      </c>
      <c r="I371" s="4903" t="s">
        <v>1615</v>
      </c>
    </row>
    <row customHeight="1" ht="11.25">
      <c r="A372" s="4903" t="s">
        <v>2175</v>
      </c>
      <c r="B372" s="4903" t="s">
        <v>14</v>
      </c>
      <c r="C372" s="4903" t="s">
        <v>2382</v>
      </c>
      <c r="D372" s="4903" t="s">
        <v>2383</v>
      </c>
      <c r="E372" s="4903" t="s">
        <v>2384</v>
      </c>
      <c r="F372" s="4903" t="s">
        <v>2179</v>
      </c>
      <c r="G372" s="4903" t="s">
        <v>24</v>
      </c>
      <c r="H372" s="4903" t="s">
        <v>24</v>
      </c>
      <c r="I372" s="4903" t="s">
        <v>1615</v>
      </c>
    </row>
    <row customHeight="1" ht="11.25">
      <c r="A373" s="4903" t="s">
        <v>2175</v>
      </c>
      <c r="B373" s="4903" t="s">
        <v>14</v>
      </c>
      <c r="C373" s="4903" t="s">
        <v>2772</v>
      </c>
      <c r="D373" s="4903" t="s">
        <v>2773</v>
      </c>
      <c r="E373" s="4903" t="s">
        <v>2774</v>
      </c>
      <c r="F373" s="4903" t="s">
        <v>2375</v>
      </c>
      <c r="G373" s="4903" t="s">
        <v>24</v>
      </c>
      <c r="H373" s="4903" t="s">
        <v>24</v>
      </c>
      <c r="I373" s="4903" t="s">
        <v>1615</v>
      </c>
    </row>
    <row customHeight="1" ht="11.25">
      <c r="A374" s="4903" t="s">
        <v>2175</v>
      </c>
      <c r="B374" s="4903" t="s">
        <v>14</v>
      </c>
      <c r="C374" s="4903" t="s">
        <v>2775</v>
      </c>
      <c r="D374" s="4903" t="s">
        <v>2776</v>
      </c>
      <c r="E374" s="4903" t="s">
        <v>2777</v>
      </c>
      <c r="F374" s="4903" t="s">
        <v>2778</v>
      </c>
      <c r="G374" s="4903" t="s">
        <v>24</v>
      </c>
      <c r="H374" s="4903" t="s">
        <v>24</v>
      </c>
      <c r="I374" s="4903" t="s">
        <v>1615</v>
      </c>
    </row>
    <row customHeight="1" ht="11.25">
      <c r="A375" s="4903" t="s">
        <v>2175</v>
      </c>
      <c r="B375" s="4903" t="s">
        <v>14</v>
      </c>
      <c r="C375" s="4903" t="s">
        <v>2676</v>
      </c>
      <c r="D375" s="4903" t="s">
        <v>2677</v>
      </c>
      <c r="E375" s="4903" t="s">
        <v>2678</v>
      </c>
      <c r="F375" s="4903" t="s">
        <v>2679</v>
      </c>
      <c r="G375" s="4903" t="s">
        <v>24</v>
      </c>
      <c r="H375" s="4903" t="s">
        <v>24</v>
      </c>
      <c r="I375" s="4903" t="s">
        <v>1615</v>
      </c>
    </row>
    <row customHeight="1" ht="11.25">
      <c r="A376" s="4903" t="s">
        <v>2175</v>
      </c>
      <c r="B376" s="4903" t="s">
        <v>14</v>
      </c>
      <c r="C376" s="4903" t="s">
        <v>2779</v>
      </c>
      <c r="D376" s="4903" t="s">
        <v>2780</v>
      </c>
      <c r="E376" s="4903" t="s">
        <v>2781</v>
      </c>
      <c r="F376" s="4903" t="s">
        <v>2209</v>
      </c>
      <c r="G376" s="4903" t="s">
        <v>24</v>
      </c>
      <c r="H376" s="4903" t="s">
        <v>24</v>
      </c>
      <c r="I376" s="4903" t="s">
        <v>1615</v>
      </c>
    </row>
    <row customHeight="1" ht="11.25">
      <c r="A377" s="4903" t="s">
        <v>2175</v>
      </c>
      <c r="B377" s="4903" t="s">
        <v>14</v>
      </c>
      <c r="C377" s="4903" t="s">
        <v>2782</v>
      </c>
      <c r="D377" s="4903" t="s">
        <v>2783</v>
      </c>
      <c r="E377" s="4903" t="s">
        <v>2784</v>
      </c>
      <c r="F377" s="4903" t="s">
        <v>2209</v>
      </c>
      <c r="G377" s="4903" t="s">
        <v>24</v>
      </c>
      <c r="H377" s="4903" t="s">
        <v>24</v>
      </c>
      <c r="I377" s="4903" t="s">
        <v>1615</v>
      </c>
    </row>
    <row customHeight="1" ht="11.25">
      <c r="A378" s="4903" t="s">
        <v>2175</v>
      </c>
      <c r="B378" s="4903" t="s">
        <v>14</v>
      </c>
      <c r="C378" s="4903" t="s">
        <v>2785</v>
      </c>
      <c r="D378" s="4903" t="s">
        <v>2786</v>
      </c>
      <c r="E378" s="4903" t="s">
        <v>2787</v>
      </c>
      <c r="F378" s="4903" t="s">
        <v>2198</v>
      </c>
      <c r="G378" s="4903" t="s">
        <v>24</v>
      </c>
      <c r="H378" s="4903" t="s">
        <v>24</v>
      </c>
      <c r="I378" s="4903" t="s">
        <v>1615</v>
      </c>
    </row>
    <row customHeight="1" ht="11.25">
      <c r="A379" s="4903" t="s">
        <v>2175</v>
      </c>
      <c r="B379" s="4903" t="s">
        <v>14</v>
      </c>
      <c r="C379" s="4903" t="s">
        <v>2788</v>
      </c>
      <c r="D379" s="4903" t="s">
        <v>2789</v>
      </c>
      <c r="E379" s="4903" t="s">
        <v>2790</v>
      </c>
      <c r="F379" s="4903" t="s">
        <v>2791</v>
      </c>
      <c r="G379" s="4903" t="s">
        <v>24</v>
      </c>
      <c r="H379" s="4903" t="s">
        <v>24</v>
      </c>
      <c r="I379" s="4903" t="s">
        <v>1615</v>
      </c>
    </row>
    <row customHeight="1" ht="11.25">
      <c r="A380" s="4903" t="s">
        <v>2175</v>
      </c>
      <c r="B380" s="4903" t="s">
        <v>14</v>
      </c>
      <c r="C380" s="4903" t="s">
        <v>2792</v>
      </c>
      <c r="D380" s="4903" t="s">
        <v>2793</v>
      </c>
      <c r="E380" s="4903" t="s">
        <v>2794</v>
      </c>
      <c r="F380" s="4903" t="s">
        <v>2439</v>
      </c>
      <c r="G380" s="4903" t="s">
        <v>24</v>
      </c>
      <c r="H380" s="4903" t="s">
        <v>24</v>
      </c>
      <c r="I380" s="4903" t="s">
        <v>1615</v>
      </c>
    </row>
    <row customHeight="1" ht="11.25">
      <c r="A381" s="4903" t="s">
        <v>2175</v>
      </c>
      <c r="B381" s="4903" t="s">
        <v>14</v>
      </c>
      <c r="C381" s="4903" t="s">
        <v>2795</v>
      </c>
      <c r="D381" s="4903" t="s">
        <v>2796</v>
      </c>
      <c r="E381" s="4903" t="s">
        <v>2797</v>
      </c>
      <c r="F381" s="4903" t="s">
        <v>2183</v>
      </c>
      <c r="G381" s="4903" t="s">
        <v>24</v>
      </c>
      <c r="H381" s="4903" t="s">
        <v>24</v>
      </c>
      <c r="I381" s="4903" t="s">
        <v>1615</v>
      </c>
    </row>
    <row customHeight="1" ht="11.25">
      <c r="A382" s="4903" t="s">
        <v>2175</v>
      </c>
      <c r="B382" s="4903" t="s">
        <v>14</v>
      </c>
      <c r="C382" s="4903" t="s">
        <v>2798</v>
      </c>
      <c r="D382" s="4903" t="s">
        <v>2799</v>
      </c>
      <c r="E382" s="4903" t="s">
        <v>2800</v>
      </c>
      <c r="F382" s="4903" t="s">
        <v>2194</v>
      </c>
      <c r="G382" s="4903" t="s">
        <v>24</v>
      </c>
      <c r="H382" s="4903" t="s">
        <v>24</v>
      </c>
      <c r="I382" s="4903" t="s">
        <v>1615</v>
      </c>
    </row>
    <row customHeight="1" ht="11.25">
      <c r="A383" s="4903" t="s">
        <v>2175</v>
      </c>
      <c r="B383" s="4903" t="s">
        <v>14</v>
      </c>
      <c r="C383" s="4903" t="s">
        <v>2801</v>
      </c>
      <c r="D383" s="4903" t="s">
        <v>2802</v>
      </c>
      <c r="E383" s="4903" t="s">
        <v>2803</v>
      </c>
      <c r="F383" s="4903" t="s">
        <v>2198</v>
      </c>
      <c r="G383" s="4903" t="s">
        <v>24</v>
      </c>
      <c r="H383" s="4903" t="s">
        <v>24</v>
      </c>
      <c r="I383" s="4903" t="s">
        <v>1615</v>
      </c>
    </row>
    <row customHeight="1" ht="11.25">
      <c r="A384" s="4903" t="s">
        <v>2175</v>
      </c>
      <c r="B384" s="4903" t="s">
        <v>14</v>
      </c>
      <c r="C384" s="4903" t="s">
        <v>2804</v>
      </c>
      <c r="D384" s="4903" t="s">
        <v>2805</v>
      </c>
      <c r="E384" s="4903" t="s">
        <v>2806</v>
      </c>
      <c r="F384" s="4903" t="s">
        <v>2179</v>
      </c>
      <c r="G384" s="4903" t="s">
        <v>24</v>
      </c>
      <c r="H384" s="4903" t="s">
        <v>24</v>
      </c>
      <c r="I384" s="4903" t="s">
        <v>1615</v>
      </c>
    </row>
    <row customHeight="1" ht="11.25">
      <c r="A385" s="4903" t="s">
        <v>2175</v>
      </c>
      <c r="B385" s="4903" t="s">
        <v>14</v>
      </c>
      <c r="C385" s="4903" t="s">
        <v>2807</v>
      </c>
      <c r="D385" s="4903" t="s">
        <v>2808</v>
      </c>
      <c r="E385" s="4903" t="s">
        <v>2809</v>
      </c>
      <c r="F385" s="4903" t="s">
        <v>2293</v>
      </c>
      <c r="G385" s="4903" t="s">
        <v>24</v>
      </c>
      <c r="H385" s="4903" t="s">
        <v>24</v>
      </c>
      <c r="I385" s="4903" t="s">
        <v>1615</v>
      </c>
    </row>
    <row customHeight="1" ht="11.25">
      <c r="A386" s="4903" t="s">
        <v>2175</v>
      </c>
      <c r="B386" s="4903" t="s">
        <v>14</v>
      </c>
      <c r="C386" s="4903" t="s">
        <v>2810</v>
      </c>
      <c r="D386" s="4903" t="s">
        <v>2811</v>
      </c>
      <c r="E386" s="4903" t="s">
        <v>2812</v>
      </c>
      <c r="F386" s="4903" t="s">
        <v>2813</v>
      </c>
      <c r="G386" s="4903" t="s">
        <v>24</v>
      </c>
      <c r="H386" s="4903" t="s">
        <v>24</v>
      </c>
      <c r="I386" s="4903" t="s">
        <v>1615</v>
      </c>
    </row>
    <row customHeight="1" ht="11.25">
      <c r="A387" s="4903" t="s">
        <v>2175</v>
      </c>
      <c r="B387" s="4903" t="s">
        <v>14</v>
      </c>
      <c r="C387" s="4903" t="s">
        <v>2814</v>
      </c>
      <c r="D387" s="4903" t="s">
        <v>2815</v>
      </c>
      <c r="E387" s="4903" t="s">
        <v>2816</v>
      </c>
      <c r="F387" s="4903" t="s">
        <v>2258</v>
      </c>
      <c r="G387" s="4903" t="s">
        <v>24</v>
      </c>
      <c r="H387" s="4903" t="s">
        <v>24</v>
      </c>
      <c r="I387" s="4903"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B09D4-DBDA-979B-2BF8-33A9483F1857}" mc:Ignorable="x14ac xr xr2 xr3">
  <sheetPr>
    <tabColor rgb="FFFFCC99"/>
  </sheetPr>
  <dimension ref="A1:G305"/>
  <sheetViews>
    <sheetView topLeftCell="A1" showGridLines="0" workbookViewId="0">
      <selection activeCell="A1" sqref="A1"/>
    </sheetView>
  </sheetViews>
  <sheetFormatPr customHeight="1" defaultRowHeight="11.25"/>
  <cols>
    <col min="1" max="1" style="4313"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107</v>
      </c>
    </row>
    <row customHeight="1" ht="11.25">
      <c r="A3" s="373" t="s">
        <v>14</v>
      </c>
      <c r="B3" s="0" t="s">
        <v>2824</v>
      </c>
      <c r="C3" s="0" t="s">
        <v>2825</v>
      </c>
      <c r="D3" s="0" t="s">
        <v>2827</v>
      </c>
      <c r="E3" s="0" t="s">
        <v>2828</v>
      </c>
      <c r="F3" s="0" t="s">
        <v>2829</v>
      </c>
      <c r="G3" s="0" t="s">
        <v>108</v>
      </c>
    </row>
    <row customHeight="1" ht="11.25">
      <c r="A4" s="373" t="s">
        <v>14</v>
      </c>
      <c r="B4" s="0" t="s">
        <v>2824</v>
      </c>
      <c r="C4" s="0" t="s">
        <v>2825</v>
      </c>
      <c r="D4" s="0" t="s">
        <v>2830</v>
      </c>
      <c r="E4" s="0" t="s">
        <v>2831</v>
      </c>
      <c r="F4" s="0" t="s">
        <v>2832</v>
      </c>
      <c r="G4" s="0" t="s">
        <v>88</v>
      </c>
    </row>
    <row customHeight="1" ht="11.25">
      <c r="A5" s="373" t="s">
        <v>14</v>
      </c>
      <c r="B5" s="0" t="s">
        <v>2824</v>
      </c>
      <c r="C5" s="0" t="s">
        <v>2825</v>
      </c>
      <c r="D5" s="0" t="s">
        <v>2833</v>
      </c>
      <c r="E5" s="0" t="s">
        <v>2834</v>
      </c>
      <c r="F5" s="0" t="s">
        <v>2829</v>
      </c>
      <c r="G5" s="0" t="s">
        <v>89</v>
      </c>
    </row>
    <row customHeight="1" ht="11.25">
      <c r="A6" s="373" t="s">
        <v>14</v>
      </c>
      <c r="B6" s="0" t="s">
        <v>2824</v>
      </c>
      <c r="C6" s="0" t="s">
        <v>2825</v>
      </c>
      <c r="D6" s="0" t="s">
        <v>2835</v>
      </c>
      <c r="E6" s="0" t="s">
        <v>2836</v>
      </c>
      <c r="F6" s="0" t="s">
        <v>2829</v>
      </c>
      <c r="G6" s="0" t="s">
        <v>109</v>
      </c>
    </row>
    <row customHeight="1" ht="11.25">
      <c r="A7" s="373" t="s">
        <v>14</v>
      </c>
      <c r="B7" s="0" t="s">
        <v>2824</v>
      </c>
      <c r="C7" s="0" t="s">
        <v>2825</v>
      </c>
      <c r="D7" s="0" t="s">
        <v>2837</v>
      </c>
      <c r="E7" s="0" t="s">
        <v>2838</v>
      </c>
      <c r="F7" s="0" t="s">
        <v>2829</v>
      </c>
      <c r="G7" s="0" t="s">
        <v>90</v>
      </c>
    </row>
    <row customHeight="1" ht="11.25">
      <c r="A8" s="373" t="s">
        <v>14</v>
      </c>
      <c r="B8" s="0" t="s">
        <v>2824</v>
      </c>
      <c r="C8" s="0" t="s">
        <v>2825</v>
      </c>
      <c r="D8" s="0" t="s">
        <v>2839</v>
      </c>
      <c r="E8" s="0" t="s">
        <v>2840</v>
      </c>
      <c r="F8" s="0" t="s">
        <v>2829</v>
      </c>
      <c r="G8" s="0" t="s">
        <v>91</v>
      </c>
    </row>
    <row customHeight="1" ht="11.25">
      <c r="A9" s="373" t="s">
        <v>14</v>
      </c>
      <c r="B9" s="0" t="s">
        <v>2841</v>
      </c>
      <c r="C9" s="0" t="s">
        <v>2842</v>
      </c>
      <c r="D9" s="0" t="s">
        <v>2841</v>
      </c>
      <c r="E9" s="0" t="s">
        <v>2842</v>
      </c>
      <c r="F9" s="0" t="s">
        <v>2826</v>
      </c>
      <c r="G9" s="0" t="s">
        <v>110</v>
      </c>
    </row>
    <row customHeight="1" ht="11.25">
      <c r="A10" s="373" t="s">
        <v>14</v>
      </c>
      <c r="B10" s="0" t="s">
        <v>2841</v>
      </c>
      <c r="C10" s="0" t="s">
        <v>2842</v>
      </c>
      <c r="D10" s="0" t="s">
        <v>2843</v>
      </c>
      <c r="E10" s="0" t="s">
        <v>2844</v>
      </c>
      <c r="F10" s="0" t="s">
        <v>2829</v>
      </c>
      <c r="G10" s="0" t="s">
        <v>146</v>
      </c>
    </row>
    <row customHeight="1" ht="11.25">
      <c r="A11" s="373" t="s">
        <v>14</v>
      </c>
      <c r="B11" s="0" t="s">
        <v>2841</v>
      </c>
      <c r="C11" s="0" t="s">
        <v>2842</v>
      </c>
      <c r="D11" s="0" t="s">
        <v>2845</v>
      </c>
      <c r="E11" s="0" t="s">
        <v>2846</v>
      </c>
      <c r="F11" s="0" t="s">
        <v>2829</v>
      </c>
      <c r="G11" s="0" t="s">
        <v>147</v>
      </c>
    </row>
    <row customHeight="1" ht="11.25">
      <c r="A12" s="373" t="s">
        <v>14</v>
      </c>
      <c r="B12" s="0" t="s">
        <v>2841</v>
      </c>
      <c r="C12" s="0" t="s">
        <v>2842</v>
      </c>
      <c r="D12" s="0" t="s">
        <v>2847</v>
      </c>
      <c r="E12" s="0" t="s">
        <v>2848</v>
      </c>
      <c r="F12" s="0" t="s">
        <v>2829</v>
      </c>
      <c r="G12" s="0" t="s">
        <v>148</v>
      </c>
    </row>
    <row customHeight="1" ht="11.25">
      <c r="A13" s="373" t="s">
        <v>14</v>
      </c>
      <c r="B13" s="0" t="s">
        <v>2841</v>
      </c>
      <c r="C13" s="0" t="s">
        <v>2842</v>
      </c>
      <c r="D13" s="0" t="s">
        <v>2849</v>
      </c>
      <c r="E13" s="0" t="s">
        <v>2850</v>
      </c>
      <c r="F13" s="0" t="s">
        <v>2829</v>
      </c>
      <c r="G13" s="0" t="s">
        <v>149</v>
      </c>
    </row>
    <row customHeight="1" ht="11.25">
      <c r="A14" s="373" t="s">
        <v>14</v>
      </c>
      <c r="B14" s="0" t="s">
        <v>2841</v>
      </c>
      <c r="C14" s="0" t="s">
        <v>2842</v>
      </c>
      <c r="D14" s="0" t="s">
        <v>2851</v>
      </c>
      <c r="E14" s="0" t="s">
        <v>2852</v>
      </c>
      <c r="F14" s="0" t="s">
        <v>2829</v>
      </c>
      <c r="G14" s="0" t="s">
        <v>150</v>
      </c>
    </row>
    <row customHeight="1" ht="11.25">
      <c r="A15" s="373" t="s">
        <v>14</v>
      </c>
      <c r="B15" s="0" t="s">
        <v>2853</v>
      </c>
      <c r="C15" s="0" t="s">
        <v>2854</v>
      </c>
      <c r="D15" s="0" t="s">
        <v>2853</v>
      </c>
      <c r="E15" s="0" t="s">
        <v>2854</v>
      </c>
      <c r="F15" s="0" t="s">
        <v>2826</v>
      </c>
      <c r="G15" s="0" t="s">
        <v>151</v>
      </c>
    </row>
    <row customHeight="1" ht="11.25">
      <c r="A16" s="373" t="s">
        <v>14</v>
      </c>
      <c r="B16" s="0" t="s">
        <v>2853</v>
      </c>
      <c r="C16" s="0" t="s">
        <v>2854</v>
      </c>
      <c r="D16" s="0" t="s">
        <v>2855</v>
      </c>
      <c r="E16" s="0" t="s">
        <v>2856</v>
      </c>
      <c r="F16" s="0" t="s">
        <v>2832</v>
      </c>
      <c r="G16" s="0" t="s">
        <v>1461</v>
      </c>
    </row>
    <row customHeight="1" ht="11.25">
      <c r="A17" s="373" t="s">
        <v>14</v>
      </c>
      <c r="B17" s="0" t="s">
        <v>2853</v>
      </c>
      <c r="C17" s="0" t="s">
        <v>2854</v>
      </c>
      <c r="D17" s="0" t="s">
        <v>2857</v>
      </c>
      <c r="E17" s="0" t="s">
        <v>2858</v>
      </c>
      <c r="F17" s="0" t="s">
        <v>2832</v>
      </c>
      <c r="G17" s="0" t="s">
        <v>1467</v>
      </c>
    </row>
    <row customHeight="1" ht="11.25">
      <c r="A18" s="373" t="s">
        <v>14</v>
      </c>
      <c r="B18" s="0" t="s">
        <v>2853</v>
      </c>
      <c r="C18" s="0" t="s">
        <v>2854</v>
      </c>
      <c r="D18" s="0" t="s">
        <v>2859</v>
      </c>
      <c r="E18" s="0" t="s">
        <v>2860</v>
      </c>
      <c r="F18" s="0" t="s">
        <v>2861</v>
      </c>
      <c r="G18" s="0" t="s">
        <v>1478</v>
      </c>
    </row>
    <row customHeight="1" ht="11.25">
      <c r="A19" s="373" t="s">
        <v>14</v>
      </c>
      <c r="B19" s="0" t="s">
        <v>2853</v>
      </c>
      <c r="C19" s="0" t="s">
        <v>2854</v>
      </c>
      <c r="D19" s="0" t="s">
        <v>2862</v>
      </c>
      <c r="E19" s="0" t="s">
        <v>2863</v>
      </c>
      <c r="F19" s="0" t="s">
        <v>2829</v>
      </c>
      <c r="G19" s="0" t="s">
        <v>1492</v>
      </c>
    </row>
    <row customHeight="1" ht="11.25">
      <c r="A20" s="373" t="s">
        <v>14</v>
      </c>
      <c r="B20" s="0" t="s">
        <v>2853</v>
      </c>
      <c r="C20" s="0" t="s">
        <v>2854</v>
      </c>
      <c r="D20" s="0" t="s">
        <v>2864</v>
      </c>
      <c r="E20" s="0" t="s">
        <v>2865</v>
      </c>
      <c r="F20" s="0" t="s">
        <v>2829</v>
      </c>
      <c r="G20" s="0" t="s">
        <v>1504</v>
      </c>
    </row>
    <row customHeight="1" ht="11.25">
      <c r="A21" s="373" t="s">
        <v>14</v>
      </c>
      <c r="B21" s="0" t="s">
        <v>2853</v>
      </c>
      <c r="C21" s="0" t="s">
        <v>2854</v>
      </c>
      <c r="D21" s="0" t="s">
        <v>2866</v>
      </c>
      <c r="E21" s="0" t="s">
        <v>2867</v>
      </c>
      <c r="F21" s="0" t="s">
        <v>2829</v>
      </c>
      <c r="G21" s="0" t="s">
        <v>1513</v>
      </c>
    </row>
    <row customHeight="1" ht="11.25">
      <c r="A22" s="373" t="s">
        <v>14</v>
      </c>
      <c r="B22" s="0" t="s">
        <v>2853</v>
      </c>
      <c r="C22" s="0" t="s">
        <v>2854</v>
      </c>
      <c r="D22" s="0" t="s">
        <v>2868</v>
      </c>
      <c r="E22" s="0" t="s">
        <v>2869</v>
      </c>
      <c r="F22" s="0" t="s">
        <v>2829</v>
      </c>
      <c r="G22" s="0" t="s">
        <v>1529</v>
      </c>
    </row>
    <row customHeight="1" ht="11.25">
      <c r="A23" s="373" t="s">
        <v>14</v>
      </c>
      <c r="B23" s="0" t="s">
        <v>2853</v>
      </c>
      <c r="C23" s="0" t="s">
        <v>2854</v>
      </c>
      <c r="D23" s="0" t="s">
        <v>2870</v>
      </c>
      <c r="E23" s="0" t="s">
        <v>2871</v>
      </c>
      <c r="F23" s="0" t="s">
        <v>2829</v>
      </c>
      <c r="G23" s="0" t="s">
        <v>1535</v>
      </c>
    </row>
    <row customHeight="1" ht="11.25">
      <c r="A24" s="373" t="s">
        <v>14</v>
      </c>
      <c r="B24" s="0" t="s">
        <v>2872</v>
      </c>
      <c r="C24" s="0" t="s">
        <v>2873</v>
      </c>
      <c r="D24" s="0" t="s">
        <v>2872</v>
      </c>
      <c r="E24" s="0" t="s">
        <v>2873</v>
      </c>
      <c r="F24" s="0" t="s">
        <v>2874</v>
      </c>
      <c r="G24" s="0" t="s">
        <v>1543</v>
      </c>
    </row>
    <row customHeight="1" ht="11.25">
      <c r="A25" s="373" t="s">
        <v>14</v>
      </c>
      <c r="B25" s="0" t="s">
        <v>98</v>
      </c>
      <c r="C25" s="0" t="s">
        <v>99</v>
      </c>
      <c r="D25" s="0" t="s">
        <v>98</v>
      </c>
      <c r="E25" s="0" t="s">
        <v>99</v>
      </c>
      <c r="F25" s="0" t="s">
        <v>2874</v>
      </c>
      <c r="G25" s="0" t="s">
        <v>97</v>
      </c>
    </row>
    <row customHeight="1" ht="11.25">
      <c r="A26" s="373" t="s">
        <v>14</v>
      </c>
      <c r="B26" s="0" t="s">
        <v>2875</v>
      </c>
      <c r="C26" s="0" t="s">
        <v>2876</v>
      </c>
      <c r="D26" s="0" t="s">
        <v>2877</v>
      </c>
      <c r="E26" s="0" t="s">
        <v>2878</v>
      </c>
      <c r="F26" s="0" t="s">
        <v>2832</v>
      </c>
      <c r="G26" s="0" t="s">
        <v>1553</v>
      </c>
    </row>
    <row customHeight="1" ht="11.25">
      <c r="A27" s="373" t="s">
        <v>14</v>
      </c>
      <c r="B27" s="0" t="s">
        <v>2875</v>
      </c>
      <c r="C27" s="0" t="s">
        <v>2876</v>
      </c>
      <c r="D27" s="0" t="s">
        <v>2879</v>
      </c>
      <c r="E27" s="0" t="s">
        <v>2880</v>
      </c>
      <c r="F27" s="0" t="s">
        <v>2829</v>
      </c>
      <c r="G27" s="0" t="s">
        <v>1558</v>
      </c>
    </row>
    <row customHeight="1" ht="11.25">
      <c r="A28" s="373" t="s">
        <v>14</v>
      </c>
      <c r="B28" s="0" t="s">
        <v>2875</v>
      </c>
      <c r="C28" s="0" t="s">
        <v>2876</v>
      </c>
      <c r="D28" s="0" t="s">
        <v>2881</v>
      </c>
      <c r="E28" s="0" t="s">
        <v>2882</v>
      </c>
      <c r="F28" s="0" t="s">
        <v>2829</v>
      </c>
      <c r="G28" s="0" t="s">
        <v>1566</v>
      </c>
    </row>
    <row customHeight="1" ht="11.25">
      <c r="A29" s="373" t="s">
        <v>14</v>
      </c>
      <c r="B29" s="0" t="s">
        <v>2875</v>
      </c>
      <c r="C29" s="0" t="s">
        <v>2876</v>
      </c>
      <c r="D29" s="0" t="s">
        <v>2883</v>
      </c>
      <c r="E29" s="0" t="s">
        <v>2884</v>
      </c>
      <c r="F29" s="0" t="s">
        <v>2829</v>
      </c>
      <c r="G29" s="0" t="s">
        <v>1568</v>
      </c>
    </row>
    <row customHeight="1" ht="11.25">
      <c r="A30" s="373" t="s">
        <v>14</v>
      </c>
      <c r="B30" s="0" t="s">
        <v>2875</v>
      </c>
      <c r="C30" s="0" t="s">
        <v>2876</v>
      </c>
      <c r="D30" s="0" t="s">
        <v>2885</v>
      </c>
      <c r="E30" s="0" t="s">
        <v>2886</v>
      </c>
      <c r="F30" s="0" t="s">
        <v>2829</v>
      </c>
      <c r="G30" s="0" t="s">
        <v>1571</v>
      </c>
    </row>
    <row customHeight="1" ht="11.25">
      <c r="A31" s="373" t="s">
        <v>14</v>
      </c>
      <c r="B31" s="0" t="s">
        <v>2875</v>
      </c>
      <c r="C31" s="0" t="s">
        <v>2876</v>
      </c>
      <c r="D31" s="0" t="s">
        <v>2887</v>
      </c>
      <c r="E31" s="0" t="s">
        <v>2888</v>
      </c>
      <c r="F31" s="0" t="s">
        <v>2829</v>
      </c>
      <c r="G31" s="0" t="s">
        <v>1577</v>
      </c>
    </row>
    <row customHeight="1" ht="11.25">
      <c r="A32" s="373" t="s">
        <v>14</v>
      </c>
      <c r="B32" s="0" t="s">
        <v>2875</v>
      </c>
      <c r="C32" s="0" t="s">
        <v>2876</v>
      </c>
      <c r="D32" s="0" t="s">
        <v>2889</v>
      </c>
      <c r="E32" s="0" t="s">
        <v>2890</v>
      </c>
      <c r="F32" s="0" t="s">
        <v>2829</v>
      </c>
      <c r="G32" s="0" t="s">
        <v>1579</v>
      </c>
    </row>
    <row customHeight="1" ht="11.25">
      <c r="A33" s="373" t="s">
        <v>14</v>
      </c>
      <c r="B33" s="0" t="s">
        <v>2875</v>
      </c>
      <c r="C33" s="0" t="s">
        <v>2876</v>
      </c>
      <c r="D33" s="0" t="s">
        <v>2891</v>
      </c>
      <c r="E33" s="0" t="s">
        <v>2892</v>
      </c>
      <c r="F33" s="0" t="s">
        <v>2829</v>
      </c>
      <c r="G33" s="0" t="s">
        <v>1581</v>
      </c>
    </row>
    <row customHeight="1" ht="11.25">
      <c r="A34" s="373" t="s">
        <v>14</v>
      </c>
      <c r="B34" s="0" t="s">
        <v>2875</v>
      </c>
      <c r="C34" s="0" t="s">
        <v>2876</v>
      </c>
      <c r="D34" s="0" t="s">
        <v>2893</v>
      </c>
      <c r="E34" s="0" t="s">
        <v>2894</v>
      </c>
      <c r="F34" s="0" t="s">
        <v>2829</v>
      </c>
      <c r="G34" s="0" t="s">
        <v>1583</v>
      </c>
    </row>
    <row customHeight="1" ht="11.25">
      <c r="A35" s="373" t="s">
        <v>14</v>
      </c>
      <c r="B35" s="0" t="s">
        <v>2875</v>
      </c>
      <c r="C35" s="0" t="s">
        <v>2876</v>
      </c>
      <c r="D35" s="0" t="s">
        <v>2875</v>
      </c>
      <c r="E35" s="0" t="s">
        <v>2876</v>
      </c>
      <c r="F35" s="0" t="s">
        <v>2826</v>
      </c>
      <c r="G35" s="0" t="s">
        <v>1588</v>
      </c>
    </row>
    <row customHeight="1" ht="11.25">
      <c r="A36" s="373" t="s">
        <v>14</v>
      </c>
      <c r="B36" s="0" t="s">
        <v>2875</v>
      </c>
      <c r="C36" s="0" t="s">
        <v>2876</v>
      </c>
      <c r="D36" s="0" t="s">
        <v>2895</v>
      </c>
      <c r="E36" s="0" t="s">
        <v>2896</v>
      </c>
      <c r="F36" s="0" t="s">
        <v>2861</v>
      </c>
      <c r="G36" s="0" t="s">
        <v>1593</v>
      </c>
    </row>
    <row customHeight="1" ht="11.25">
      <c r="A37" s="373" t="s">
        <v>14</v>
      </c>
      <c r="B37" s="0" t="s">
        <v>2875</v>
      </c>
      <c r="C37" s="0" t="s">
        <v>2876</v>
      </c>
      <c r="D37" s="0" t="s">
        <v>2897</v>
      </c>
      <c r="E37" s="0" t="s">
        <v>2898</v>
      </c>
      <c r="F37" s="0" t="s">
        <v>2861</v>
      </c>
      <c r="G37" s="0" t="s">
        <v>1597</v>
      </c>
    </row>
    <row customHeight="1" ht="11.25">
      <c r="A38" s="373" t="s">
        <v>14</v>
      </c>
      <c r="B38" s="0" t="s">
        <v>2875</v>
      </c>
      <c r="C38" s="0" t="s">
        <v>2876</v>
      </c>
      <c r="D38" s="0" t="s">
        <v>2899</v>
      </c>
      <c r="E38" s="0" t="s">
        <v>2900</v>
      </c>
      <c r="F38" s="0" t="s">
        <v>2861</v>
      </c>
      <c r="G38" s="0" t="s">
        <v>1605</v>
      </c>
    </row>
    <row customHeight="1" ht="11.25">
      <c r="A39" s="373" t="s">
        <v>14</v>
      </c>
      <c r="B39" s="0" t="s">
        <v>2875</v>
      </c>
      <c r="C39" s="0" t="s">
        <v>2876</v>
      </c>
      <c r="D39" s="0" t="s">
        <v>2901</v>
      </c>
      <c r="E39" s="0" t="s">
        <v>2902</v>
      </c>
      <c r="F39" s="0" t="s">
        <v>2829</v>
      </c>
      <c r="G39" s="0" t="s">
        <v>1611</v>
      </c>
    </row>
    <row customHeight="1" ht="11.25">
      <c r="A40" s="373" t="s">
        <v>14</v>
      </c>
      <c r="B40" s="0" t="s">
        <v>2875</v>
      </c>
      <c r="C40" s="0" t="s">
        <v>2876</v>
      </c>
      <c r="D40" s="0" t="s">
        <v>2903</v>
      </c>
      <c r="E40" s="0" t="s">
        <v>2904</v>
      </c>
      <c r="F40" s="0" t="s">
        <v>2829</v>
      </c>
      <c r="G40" s="0" t="s">
        <v>1616</v>
      </c>
    </row>
    <row customHeight="1" ht="11.25">
      <c r="A41" s="373" t="s">
        <v>14</v>
      </c>
      <c r="B41" s="0" t="s">
        <v>2875</v>
      </c>
      <c r="C41" s="0" t="s">
        <v>2876</v>
      </c>
      <c r="D41" s="0" t="s">
        <v>2905</v>
      </c>
      <c r="E41" s="0" t="s">
        <v>2906</v>
      </c>
      <c r="F41" s="0" t="s">
        <v>2829</v>
      </c>
      <c r="G41" s="0" t="s">
        <v>1620</v>
      </c>
    </row>
    <row customHeight="1" ht="11.25">
      <c r="A42" s="373" t="s">
        <v>14</v>
      </c>
      <c r="B42" s="0" t="s">
        <v>2875</v>
      </c>
      <c r="C42" s="0" t="s">
        <v>2876</v>
      </c>
      <c r="D42" s="0" t="s">
        <v>2907</v>
      </c>
      <c r="E42" s="0" t="s">
        <v>2908</v>
      </c>
      <c r="F42" s="0" t="s">
        <v>2829</v>
      </c>
      <c r="G42" s="0" t="s">
        <v>1623</v>
      </c>
    </row>
    <row customHeight="1" ht="11.25">
      <c r="A43" s="373" t="s">
        <v>14</v>
      </c>
      <c r="B43" s="0" t="s">
        <v>2875</v>
      </c>
      <c r="C43" s="0" t="s">
        <v>2876</v>
      </c>
      <c r="D43" s="0" t="s">
        <v>2909</v>
      </c>
      <c r="E43" s="0" t="s">
        <v>2910</v>
      </c>
      <c r="F43" s="0" t="s">
        <v>2829</v>
      </c>
      <c r="G43" s="0" t="s">
        <v>1630</v>
      </c>
    </row>
    <row customHeight="1" ht="11.25">
      <c r="A44" s="373" t="s">
        <v>14</v>
      </c>
      <c r="B44" s="0" t="s">
        <v>2875</v>
      </c>
      <c r="C44" s="0" t="s">
        <v>2876</v>
      </c>
      <c r="D44" s="0" t="s">
        <v>2911</v>
      </c>
      <c r="E44" s="0" t="s">
        <v>2912</v>
      </c>
      <c r="F44" s="0" t="s">
        <v>2829</v>
      </c>
      <c r="G44" s="0" t="s">
        <v>1639</v>
      </c>
    </row>
    <row customHeight="1" ht="11.25">
      <c r="A45" s="373" t="s">
        <v>14</v>
      </c>
      <c r="B45" s="0" t="s">
        <v>2913</v>
      </c>
      <c r="C45" s="0" t="s">
        <v>2914</v>
      </c>
      <c r="D45" s="0" t="s">
        <v>2915</v>
      </c>
      <c r="E45" s="0" t="s">
        <v>2916</v>
      </c>
      <c r="F45" s="0" t="s">
        <v>2829</v>
      </c>
      <c r="G45" s="0" t="s">
        <v>1644</v>
      </c>
    </row>
    <row customHeight="1" ht="11.25">
      <c r="A46" s="373" t="s">
        <v>14</v>
      </c>
      <c r="B46" s="0" t="s">
        <v>2913</v>
      </c>
      <c r="C46" s="0" t="s">
        <v>2914</v>
      </c>
      <c r="D46" s="0" t="s">
        <v>2917</v>
      </c>
      <c r="E46" s="0" t="s">
        <v>2918</v>
      </c>
      <c r="F46" s="0" t="s">
        <v>2829</v>
      </c>
      <c r="G46" s="0" t="s">
        <v>1648</v>
      </c>
    </row>
    <row customHeight="1" ht="11.25">
      <c r="A47" s="373" t="s">
        <v>14</v>
      </c>
      <c r="B47" s="0" t="s">
        <v>2913</v>
      </c>
      <c r="C47" s="0" t="s">
        <v>2914</v>
      </c>
      <c r="D47" s="0" t="s">
        <v>2919</v>
      </c>
      <c r="E47" s="0" t="s">
        <v>2920</v>
      </c>
      <c r="F47" s="0" t="s">
        <v>2829</v>
      </c>
      <c r="G47" s="0" t="s">
        <v>1654</v>
      </c>
    </row>
    <row customHeight="1" ht="11.25">
      <c r="A48" s="373" t="s">
        <v>14</v>
      </c>
      <c r="B48" s="0" t="s">
        <v>2913</v>
      </c>
      <c r="C48" s="0" t="s">
        <v>2914</v>
      </c>
      <c r="D48" s="0" t="s">
        <v>2921</v>
      </c>
      <c r="E48" s="0" t="s">
        <v>2922</v>
      </c>
      <c r="F48" s="0" t="s">
        <v>2829</v>
      </c>
      <c r="G48" s="0" t="s">
        <v>1659</v>
      </c>
    </row>
    <row customHeight="1" ht="11.25">
      <c r="A49" s="373" t="s">
        <v>14</v>
      </c>
      <c r="B49" s="0" t="s">
        <v>2913</v>
      </c>
      <c r="C49" s="0" t="s">
        <v>2914</v>
      </c>
      <c r="D49" s="0" t="s">
        <v>2923</v>
      </c>
      <c r="E49" s="0" t="s">
        <v>2924</v>
      </c>
      <c r="F49" s="0" t="s">
        <v>2829</v>
      </c>
      <c r="G49" s="0" t="s">
        <v>1662</v>
      </c>
    </row>
    <row customHeight="1" ht="11.25">
      <c r="A50" s="373" t="s">
        <v>14</v>
      </c>
      <c r="B50" s="0" t="s">
        <v>2913</v>
      </c>
      <c r="C50" s="0" t="s">
        <v>2914</v>
      </c>
      <c r="D50" s="0" t="s">
        <v>2925</v>
      </c>
      <c r="E50" s="0" t="s">
        <v>2926</v>
      </c>
      <c r="F50" s="0" t="s">
        <v>2829</v>
      </c>
      <c r="G50" s="0" t="s">
        <v>1666</v>
      </c>
    </row>
    <row customHeight="1" ht="11.25">
      <c r="A51" s="373" t="s">
        <v>14</v>
      </c>
      <c r="B51" s="0" t="s">
        <v>2913</v>
      </c>
      <c r="C51" s="0" t="s">
        <v>2914</v>
      </c>
      <c r="D51" s="0" t="s">
        <v>2913</v>
      </c>
      <c r="E51" s="0" t="s">
        <v>2914</v>
      </c>
      <c r="F51" s="0" t="s">
        <v>2826</v>
      </c>
      <c r="G51" s="0" t="s">
        <v>1670</v>
      </c>
    </row>
    <row customHeight="1" ht="11.25">
      <c r="A52" s="373" t="s">
        <v>14</v>
      </c>
      <c r="B52" s="0" t="s">
        <v>2913</v>
      </c>
      <c r="C52" s="0" t="s">
        <v>2914</v>
      </c>
      <c r="D52" s="0" t="s">
        <v>2927</v>
      </c>
      <c r="E52" s="0" t="s">
        <v>2928</v>
      </c>
      <c r="F52" s="0" t="s">
        <v>2861</v>
      </c>
      <c r="G52" s="0" t="s">
        <v>1674</v>
      </c>
    </row>
    <row customHeight="1" ht="11.25">
      <c r="A53" s="373" t="s">
        <v>14</v>
      </c>
      <c r="B53" s="0" t="s">
        <v>2913</v>
      </c>
      <c r="C53" s="0" t="s">
        <v>2914</v>
      </c>
      <c r="D53" s="0" t="s">
        <v>2929</v>
      </c>
      <c r="E53" s="0" t="s">
        <v>2930</v>
      </c>
      <c r="F53" s="0" t="s">
        <v>2829</v>
      </c>
      <c r="G53" s="0" t="s">
        <v>1676</v>
      </c>
    </row>
    <row customHeight="1" ht="11.25">
      <c r="A54" s="373" t="s">
        <v>14</v>
      </c>
      <c r="B54" s="0" t="s">
        <v>2913</v>
      </c>
      <c r="C54" s="0" t="s">
        <v>2914</v>
      </c>
      <c r="D54" s="0" t="s">
        <v>2931</v>
      </c>
      <c r="E54" s="0" t="s">
        <v>2932</v>
      </c>
      <c r="F54" s="0" t="s">
        <v>2829</v>
      </c>
      <c r="G54" s="0" t="s">
        <v>1679</v>
      </c>
    </row>
    <row customHeight="1" ht="11.25">
      <c r="A55" s="373" t="s">
        <v>14</v>
      </c>
      <c r="B55" s="0" t="s">
        <v>2913</v>
      </c>
      <c r="C55" s="0" t="s">
        <v>2914</v>
      </c>
      <c r="D55" s="0" t="s">
        <v>2933</v>
      </c>
      <c r="E55" s="0" t="s">
        <v>2934</v>
      </c>
      <c r="F55" s="0" t="s">
        <v>2829</v>
      </c>
      <c r="G55" s="0" t="s">
        <v>1683</v>
      </c>
    </row>
    <row customHeight="1" ht="11.25">
      <c r="A56" s="373" t="s">
        <v>14</v>
      </c>
      <c r="B56" s="0" t="s">
        <v>2913</v>
      </c>
      <c r="C56" s="0" t="s">
        <v>2914</v>
      </c>
      <c r="D56" s="0" t="s">
        <v>2935</v>
      </c>
      <c r="E56" s="0" t="s">
        <v>2936</v>
      </c>
      <c r="F56" s="0" t="s">
        <v>2829</v>
      </c>
      <c r="G56" s="0" t="s">
        <v>1686</v>
      </c>
    </row>
    <row customHeight="1" ht="11.25">
      <c r="A57" s="373" t="s">
        <v>14</v>
      </c>
      <c r="B57" s="0" t="s">
        <v>2913</v>
      </c>
      <c r="C57" s="0" t="s">
        <v>2914</v>
      </c>
      <c r="D57" s="0" t="s">
        <v>2937</v>
      </c>
      <c r="E57" s="0" t="s">
        <v>2938</v>
      </c>
      <c r="F57" s="0" t="s">
        <v>2829</v>
      </c>
      <c r="G57" s="0" t="s">
        <v>1689</v>
      </c>
    </row>
    <row customHeight="1" ht="11.25">
      <c r="A58" s="373" t="s">
        <v>14</v>
      </c>
      <c r="B58" s="0" t="s">
        <v>2913</v>
      </c>
      <c r="C58" s="0" t="s">
        <v>2914</v>
      </c>
      <c r="D58" s="0" t="s">
        <v>2939</v>
      </c>
      <c r="E58" s="0" t="s">
        <v>2940</v>
      </c>
      <c r="F58" s="0" t="s">
        <v>2829</v>
      </c>
      <c r="G58" s="0" t="s">
        <v>1692</v>
      </c>
    </row>
    <row customHeight="1" ht="11.25">
      <c r="A59" s="373" t="s">
        <v>14</v>
      </c>
      <c r="B59" s="0" t="s">
        <v>2913</v>
      </c>
      <c r="C59" s="0" t="s">
        <v>2914</v>
      </c>
      <c r="D59" s="0" t="s">
        <v>2941</v>
      </c>
      <c r="E59" s="0" t="s">
        <v>2942</v>
      </c>
      <c r="F59" s="0" t="s">
        <v>2829</v>
      </c>
      <c r="G59" s="0" t="s">
        <v>1696</v>
      </c>
    </row>
    <row customHeight="1" ht="11.25">
      <c r="A60" s="373" t="s">
        <v>14</v>
      </c>
      <c r="B60" s="0" t="s">
        <v>2943</v>
      </c>
      <c r="C60" s="0" t="s">
        <v>2944</v>
      </c>
      <c r="D60" s="0" t="s">
        <v>2945</v>
      </c>
      <c r="E60" s="0" t="s">
        <v>2946</v>
      </c>
      <c r="F60" s="0" t="s">
        <v>2832</v>
      </c>
      <c r="G60" s="0" t="s">
        <v>1699</v>
      </c>
    </row>
    <row customHeight="1" ht="11.25">
      <c r="A61" s="373" t="s">
        <v>14</v>
      </c>
      <c r="B61" s="0" t="s">
        <v>2943</v>
      </c>
      <c r="C61" s="0" t="s">
        <v>2944</v>
      </c>
      <c r="D61" s="0" t="s">
        <v>2947</v>
      </c>
      <c r="E61" s="0" t="s">
        <v>2948</v>
      </c>
      <c r="F61" s="0" t="s">
        <v>2829</v>
      </c>
      <c r="G61" s="0" t="s">
        <v>2949</v>
      </c>
    </row>
    <row customHeight="1" ht="11.25">
      <c r="A62" s="373" t="s">
        <v>14</v>
      </c>
      <c r="B62" s="0" t="s">
        <v>2943</v>
      </c>
      <c r="C62" s="0" t="s">
        <v>2944</v>
      </c>
      <c r="D62" s="0" t="s">
        <v>2950</v>
      </c>
      <c r="E62" s="0" t="s">
        <v>2951</v>
      </c>
      <c r="F62" s="0" t="s">
        <v>2829</v>
      </c>
      <c r="G62" s="0" t="s">
        <v>2952</v>
      </c>
    </row>
    <row customHeight="1" ht="11.25">
      <c r="A63" s="373" t="s">
        <v>14</v>
      </c>
      <c r="B63" s="0" t="s">
        <v>2943</v>
      </c>
      <c r="C63" s="0" t="s">
        <v>2944</v>
      </c>
      <c r="D63" s="0" t="s">
        <v>2943</v>
      </c>
      <c r="E63" s="0" t="s">
        <v>2944</v>
      </c>
      <c r="F63" s="0" t="s">
        <v>2826</v>
      </c>
      <c r="G63" s="0" t="s">
        <v>2953</v>
      </c>
    </row>
    <row customHeight="1" ht="11.25">
      <c r="A64" s="373" t="s">
        <v>14</v>
      </c>
      <c r="B64" s="0" t="s">
        <v>2943</v>
      </c>
      <c r="C64" s="0" t="s">
        <v>2944</v>
      </c>
      <c r="D64" s="0" t="s">
        <v>2954</v>
      </c>
      <c r="E64" s="0" t="s">
        <v>2955</v>
      </c>
      <c r="F64" s="0" t="s">
        <v>2829</v>
      </c>
      <c r="G64" s="0" t="s">
        <v>2956</v>
      </c>
    </row>
    <row customHeight="1" ht="11.25">
      <c r="A65" s="373" t="s">
        <v>14</v>
      </c>
      <c r="B65" s="0" t="s">
        <v>2943</v>
      </c>
      <c r="C65" s="0" t="s">
        <v>2944</v>
      </c>
      <c r="D65" s="0" t="s">
        <v>2957</v>
      </c>
      <c r="E65" s="0" t="s">
        <v>2958</v>
      </c>
      <c r="F65" s="0" t="s">
        <v>2829</v>
      </c>
      <c r="G65" s="0" t="s">
        <v>2959</v>
      </c>
    </row>
    <row customHeight="1" ht="11.25">
      <c r="A66" s="373" t="s">
        <v>14</v>
      </c>
      <c r="B66" s="0" t="s">
        <v>2943</v>
      </c>
      <c r="C66" s="0" t="s">
        <v>2944</v>
      </c>
      <c r="D66" s="0" t="s">
        <v>2960</v>
      </c>
      <c r="E66" s="0" t="s">
        <v>2961</v>
      </c>
      <c r="F66" s="0" t="s">
        <v>2829</v>
      </c>
      <c r="G66" s="0" t="s">
        <v>2962</v>
      </c>
    </row>
    <row customHeight="1" ht="11.25">
      <c r="A67" s="373" t="s">
        <v>14</v>
      </c>
      <c r="B67" s="0" t="s">
        <v>2943</v>
      </c>
      <c r="C67" s="0" t="s">
        <v>2944</v>
      </c>
      <c r="D67" s="0" t="s">
        <v>2963</v>
      </c>
      <c r="E67" s="0" t="s">
        <v>2964</v>
      </c>
      <c r="F67" s="0" t="s">
        <v>2829</v>
      </c>
      <c r="G67" s="0" t="s">
        <v>1921</v>
      </c>
    </row>
    <row customHeight="1" ht="11.25">
      <c r="A68" s="373" t="s">
        <v>14</v>
      </c>
      <c r="B68" s="0" t="s">
        <v>2965</v>
      </c>
      <c r="C68" s="0" t="s">
        <v>2966</v>
      </c>
      <c r="D68" s="0" t="s">
        <v>2967</v>
      </c>
      <c r="E68" s="0" t="s">
        <v>2968</v>
      </c>
      <c r="F68" s="0" t="s">
        <v>2861</v>
      </c>
      <c r="G68" s="0" t="s">
        <v>2969</v>
      </c>
    </row>
    <row customHeight="1" ht="11.25">
      <c r="A69" s="373" t="s">
        <v>14</v>
      </c>
      <c r="B69" s="0" t="s">
        <v>2965</v>
      </c>
      <c r="C69" s="0" t="s">
        <v>2966</v>
      </c>
      <c r="D69" s="0" t="s">
        <v>2970</v>
      </c>
      <c r="E69" s="0" t="s">
        <v>2971</v>
      </c>
      <c r="F69" s="0" t="s">
        <v>2832</v>
      </c>
      <c r="G69" s="0" t="s">
        <v>2132</v>
      </c>
    </row>
    <row customHeight="1" ht="11.25">
      <c r="A70" s="373" t="s">
        <v>14</v>
      </c>
      <c r="B70" s="0" t="s">
        <v>2965</v>
      </c>
      <c r="C70" s="0" t="s">
        <v>2966</v>
      </c>
      <c r="D70" s="0" t="s">
        <v>2972</v>
      </c>
      <c r="E70" s="0" t="s">
        <v>2973</v>
      </c>
      <c r="F70" s="0" t="s">
        <v>2861</v>
      </c>
      <c r="G70" s="0" t="s">
        <v>2974</v>
      </c>
    </row>
    <row customHeight="1" ht="11.25">
      <c r="A71" s="373" t="s">
        <v>14</v>
      </c>
      <c r="B71" s="0" t="s">
        <v>2965</v>
      </c>
      <c r="C71" s="0" t="s">
        <v>2966</v>
      </c>
      <c r="D71" s="0" t="s">
        <v>2975</v>
      </c>
      <c r="E71" s="0" t="s">
        <v>2976</v>
      </c>
      <c r="F71" s="0" t="s">
        <v>2829</v>
      </c>
      <c r="G71" s="0" t="s">
        <v>2977</v>
      </c>
    </row>
    <row customHeight="1" ht="11.25">
      <c r="A72" s="373" t="s">
        <v>14</v>
      </c>
      <c r="B72" s="0" t="s">
        <v>2965</v>
      </c>
      <c r="C72" s="0" t="s">
        <v>2966</v>
      </c>
      <c r="D72" s="0" t="s">
        <v>2978</v>
      </c>
      <c r="E72" s="0" t="s">
        <v>2979</v>
      </c>
      <c r="F72" s="0" t="s">
        <v>2829</v>
      </c>
      <c r="G72" s="0" t="s">
        <v>2980</v>
      </c>
    </row>
    <row customHeight="1" ht="11.25">
      <c r="A73" s="373" t="s">
        <v>14</v>
      </c>
      <c r="B73" s="0" t="s">
        <v>2965</v>
      </c>
      <c r="C73" s="0" t="s">
        <v>2966</v>
      </c>
      <c r="D73" s="0" t="s">
        <v>2981</v>
      </c>
      <c r="E73" s="0" t="s">
        <v>2982</v>
      </c>
      <c r="F73" s="0" t="s">
        <v>2829</v>
      </c>
      <c r="G73" s="0" t="s">
        <v>2983</v>
      </c>
    </row>
    <row customHeight="1" ht="11.25">
      <c r="A74" s="373" t="s">
        <v>14</v>
      </c>
      <c r="B74" s="0" t="s">
        <v>2965</v>
      </c>
      <c r="C74" s="0" t="s">
        <v>2966</v>
      </c>
      <c r="D74" s="0" t="s">
        <v>2984</v>
      </c>
      <c r="E74" s="0" t="s">
        <v>2985</v>
      </c>
      <c r="F74" s="0" t="s">
        <v>2829</v>
      </c>
      <c r="G74" s="0" t="s">
        <v>2986</v>
      </c>
    </row>
    <row customHeight="1" ht="11.25">
      <c r="A75" s="373" t="s">
        <v>14</v>
      </c>
      <c r="B75" s="0" t="s">
        <v>2965</v>
      </c>
      <c r="C75" s="0" t="s">
        <v>2966</v>
      </c>
      <c r="D75" s="0" t="s">
        <v>2965</v>
      </c>
      <c r="E75" s="0" t="s">
        <v>2966</v>
      </c>
      <c r="F75" s="0" t="s">
        <v>2826</v>
      </c>
      <c r="G75" s="0" t="s">
        <v>2987</v>
      </c>
    </row>
    <row customHeight="1" ht="11.25">
      <c r="A76" s="373" t="s">
        <v>14</v>
      </c>
      <c r="B76" s="0" t="s">
        <v>2965</v>
      </c>
      <c r="C76" s="0" t="s">
        <v>2966</v>
      </c>
      <c r="D76" s="0" t="s">
        <v>2988</v>
      </c>
      <c r="E76" s="0" t="s">
        <v>2989</v>
      </c>
      <c r="F76" s="0" t="s">
        <v>2829</v>
      </c>
      <c r="G76" s="0" t="s">
        <v>2990</v>
      </c>
    </row>
    <row customHeight="1" ht="11.25">
      <c r="A77" s="373" t="s">
        <v>14</v>
      </c>
      <c r="B77" s="0" t="s">
        <v>2965</v>
      </c>
      <c r="C77" s="0" t="s">
        <v>2966</v>
      </c>
      <c r="D77" s="0" t="s">
        <v>2991</v>
      </c>
      <c r="E77" s="0" t="s">
        <v>2992</v>
      </c>
      <c r="F77" s="0" t="s">
        <v>2829</v>
      </c>
      <c r="G77" s="0" t="s">
        <v>2993</v>
      </c>
    </row>
    <row customHeight="1" ht="11.25">
      <c r="A78" s="373" t="s">
        <v>14</v>
      </c>
      <c r="B78" s="0" t="s">
        <v>2965</v>
      </c>
      <c r="C78" s="0" t="s">
        <v>2966</v>
      </c>
      <c r="D78" s="0" t="s">
        <v>2994</v>
      </c>
      <c r="E78" s="0" t="s">
        <v>2995</v>
      </c>
      <c r="F78" s="0" t="s">
        <v>2829</v>
      </c>
      <c r="G78" s="0" t="s">
        <v>2996</v>
      </c>
    </row>
    <row customHeight="1" ht="11.25">
      <c r="A79" s="373" t="s">
        <v>14</v>
      </c>
      <c r="B79" s="0" t="s">
        <v>2965</v>
      </c>
      <c r="C79" s="0" t="s">
        <v>2966</v>
      </c>
      <c r="D79" s="0" t="s">
        <v>2997</v>
      </c>
      <c r="E79" s="0" t="s">
        <v>2998</v>
      </c>
      <c r="F79" s="0" t="s">
        <v>2829</v>
      </c>
      <c r="G79" s="0" t="s">
        <v>2999</v>
      </c>
    </row>
    <row customHeight="1" ht="11.25">
      <c r="A80" s="373" t="s">
        <v>14</v>
      </c>
      <c r="B80" s="0" t="s">
        <v>2965</v>
      </c>
      <c r="C80" s="0" t="s">
        <v>2966</v>
      </c>
      <c r="D80" s="0" t="s">
        <v>3000</v>
      </c>
      <c r="E80" s="0" t="s">
        <v>3001</v>
      </c>
      <c r="F80" s="0" t="s">
        <v>2829</v>
      </c>
      <c r="G80" s="0" t="s">
        <v>3002</v>
      </c>
    </row>
    <row customHeight="1" ht="11.25">
      <c r="A81" s="373" t="s">
        <v>14</v>
      </c>
      <c r="B81" s="0" t="s">
        <v>2965</v>
      </c>
      <c r="C81" s="0" t="s">
        <v>2966</v>
      </c>
      <c r="D81" s="0" t="s">
        <v>3003</v>
      </c>
      <c r="E81" s="0" t="s">
        <v>3004</v>
      </c>
      <c r="F81" s="0" t="s">
        <v>2829</v>
      </c>
      <c r="G81" s="0" t="s">
        <v>3005</v>
      </c>
    </row>
    <row customHeight="1" ht="11.25">
      <c r="A82" s="373" t="s">
        <v>14</v>
      </c>
      <c r="B82" s="0" t="s">
        <v>2965</v>
      </c>
      <c r="C82" s="0" t="s">
        <v>2966</v>
      </c>
      <c r="D82" s="0" t="s">
        <v>3006</v>
      </c>
      <c r="E82" s="0" t="s">
        <v>3007</v>
      </c>
      <c r="F82" s="0" t="s">
        <v>2829</v>
      </c>
      <c r="G82" s="0" t="s">
        <v>3008</v>
      </c>
    </row>
    <row customHeight="1" ht="11.25">
      <c r="A83" s="373" t="s">
        <v>14</v>
      </c>
      <c r="B83" s="0" t="s">
        <v>2965</v>
      </c>
      <c r="C83" s="0" t="s">
        <v>2966</v>
      </c>
      <c r="D83" s="0" t="s">
        <v>3009</v>
      </c>
      <c r="E83" s="0" t="s">
        <v>3010</v>
      </c>
      <c r="F83" s="0" t="s">
        <v>2829</v>
      </c>
      <c r="G83" s="0" t="s">
        <v>3011</v>
      </c>
    </row>
    <row customHeight="1" ht="11.25">
      <c r="A84" s="373" t="s">
        <v>14</v>
      </c>
      <c r="B84" s="0" t="s">
        <v>3012</v>
      </c>
      <c r="C84" s="0" t="s">
        <v>3013</v>
      </c>
      <c r="D84" s="0" t="s">
        <v>3014</v>
      </c>
      <c r="E84" s="0" t="s">
        <v>3015</v>
      </c>
      <c r="F84" s="0" t="s">
        <v>2829</v>
      </c>
      <c r="G84" s="0" t="s">
        <v>3016</v>
      </c>
    </row>
    <row customHeight="1" ht="11.25">
      <c r="A85" s="373" t="s">
        <v>14</v>
      </c>
      <c r="B85" s="0" t="s">
        <v>3012</v>
      </c>
      <c r="C85" s="0" t="s">
        <v>3013</v>
      </c>
      <c r="D85" s="0" t="s">
        <v>3017</v>
      </c>
      <c r="E85" s="0" t="s">
        <v>3018</v>
      </c>
      <c r="F85" s="0" t="s">
        <v>2829</v>
      </c>
      <c r="G85" s="0" t="s">
        <v>3019</v>
      </c>
    </row>
    <row customHeight="1" ht="11.25">
      <c r="A86" s="373" t="s">
        <v>14</v>
      </c>
      <c r="B86" s="0" t="s">
        <v>3012</v>
      </c>
      <c r="C86" s="0" t="s">
        <v>3013</v>
      </c>
      <c r="D86" s="0" t="s">
        <v>3020</v>
      </c>
      <c r="E86" s="0" t="s">
        <v>3021</v>
      </c>
      <c r="F86" s="0" t="s">
        <v>2829</v>
      </c>
      <c r="G86" s="0" t="s">
        <v>3022</v>
      </c>
    </row>
    <row customHeight="1" ht="11.25">
      <c r="A87" s="373" t="s">
        <v>14</v>
      </c>
      <c r="B87" s="0" t="s">
        <v>3012</v>
      </c>
      <c r="C87" s="0" t="s">
        <v>3013</v>
      </c>
      <c r="D87" s="0" t="s">
        <v>3023</v>
      </c>
      <c r="E87" s="0" t="s">
        <v>3024</v>
      </c>
      <c r="F87" s="0" t="s">
        <v>2829</v>
      </c>
      <c r="G87" s="0" t="s">
        <v>3025</v>
      </c>
    </row>
    <row customHeight="1" ht="11.25">
      <c r="A88" s="373" t="s">
        <v>14</v>
      </c>
      <c r="B88" s="0" t="s">
        <v>3012</v>
      </c>
      <c r="C88" s="0" t="s">
        <v>3013</v>
      </c>
      <c r="D88" s="0" t="s">
        <v>3026</v>
      </c>
      <c r="E88" s="0" t="s">
        <v>3027</v>
      </c>
      <c r="F88" s="0" t="s">
        <v>2829</v>
      </c>
      <c r="G88" s="0" t="s">
        <v>3028</v>
      </c>
    </row>
    <row customHeight="1" ht="11.25">
      <c r="A89" s="373" t="s">
        <v>14</v>
      </c>
      <c r="B89" s="0" t="s">
        <v>3012</v>
      </c>
      <c r="C89" s="0" t="s">
        <v>3013</v>
      </c>
      <c r="D89" s="0" t="s">
        <v>3012</v>
      </c>
      <c r="E89" s="0" t="s">
        <v>3013</v>
      </c>
      <c r="F89" s="0" t="s">
        <v>2826</v>
      </c>
      <c r="G89" s="0" t="s">
        <v>3029</v>
      </c>
    </row>
    <row customHeight="1" ht="11.25">
      <c r="A90" s="373" t="s">
        <v>14</v>
      </c>
      <c r="B90" s="0" t="s">
        <v>3012</v>
      </c>
      <c r="C90" s="0" t="s">
        <v>3013</v>
      </c>
      <c r="D90" s="0" t="s">
        <v>3030</v>
      </c>
      <c r="E90" s="0" t="s">
        <v>3031</v>
      </c>
      <c r="F90" s="0" t="s">
        <v>2829</v>
      </c>
      <c r="G90" s="0" t="s">
        <v>3032</v>
      </c>
    </row>
    <row customHeight="1" ht="11.25">
      <c r="A91" s="373" t="s">
        <v>14</v>
      </c>
      <c r="B91" s="0" t="s">
        <v>3012</v>
      </c>
      <c r="C91" s="0" t="s">
        <v>3013</v>
      </c>
      <c r="D91" s="0" t="s">
        <v>3033</v>
      </c>
      <c r="E91" s="0" t="s">
        <v>3034</v>
      </c>
      <c r="F91" s="0" t="s">
        <v>2829</v>
      </c>
      <c r="G91" s="0" t="s">
        <v>3035</v>
      </c>
    </row>
    <row customHeight="1" ht="11.25">
      <c r="A92" s="373" t="s">
        <v>14</v>
      </c>
      <c r="B92" s="0" t="s">
        <v>3012</v>
      </c>
      <c r="C92" s="0" t="s">
        <v>3013</v>
      </c>
      <c r="D92" s="0" t="s">
        <v>3036</v>
      </c>
      <c r="E92" s="0" t="s">
        <v>3037</v>
      </c>
      <c r="F92" s="0" t="s">
        <v>2829</v>
      </c>
      <c r="G92" s="0" t="s">
        <v>3038</v>
      </c>
    </row>
    <row customHeight="1" ht="11.25">
      <c r="A93" s="373" t="s">
        <v>14</v>
      </c>
      <c r="B93" s="0" t="s">
        <v>3012</v>
      </c>
      <c r="C93" s="0" t="s">
        <v>3013</v>
      </c>
      <c r="D93" s="0" t="s">
        <v>3039</v>
      </c>
      <c r="E93" s="0" t="s">
        <v>3040</v>
      </c>
      <c r="F93" s="0" t="s">
        <v>2829</v>
      </c>
      <c r="G93" s="0" t="s">
        <v>3041</v>
      </c>
    </row>
    <row customHeight="1" ht="11.25">
      <c r="A94" s="373" t="s">
        <v>14</v>
      </c>
      <c r="B94" s="0" t="s">
        <v>3012</v>
      </c>
      <c r="C94" s="0" t="s">
        <v>3013</v>
      </c>
      <c r="D94" s="0" t="s">
        <v>3042</v>
      </c>
      <c r="E94" s="0" t="s">
        <v>3043</v>
      </c>
      <c r="F94" s="0" t="s">
        <v>2829</v>
      </c>
      <c r="G94" s="0" t="s">
        <v>3044</v>
      </c>
    </row>
    <row customHeight="1" ht="11.25">
      <c r="A95" s="373" t="s">
        <v>14</v>
      </c>
      <c r="B95" s="0" t="s">
        <v>3045</v>
      </c>
      <c r="C95" s="0" t="s">
        <v>3046</v>
      </c>
      <c r="D95" s="0" t="s">
        <v>3047</v>
      </c>
      <c r="E95" s="0" t="s">
        <v>3048</v>
      </c>
      <c r="F95" s="0" t="s">
        <v>2832</v>
      </c>
      <c r="G95" s="0" t="s">
        <v>3049</v>
      </c>
    </row>
    <row customHeight="1" ht="11.25">
      <c r="A96" s="373" t="s">
        <v>14</v>
      </c>
      <c r="B96" s="0" t="s">
        <v>3045</v>
      </c>
      <c r="C96" s="0" t="s">
        <v>3046</v>
      </c>
      <c r="D96" s="0" t="s">
        <v>3050</v>
      </c>
      <c r="E96" s="0" t="s">
        <v>3051</v>
      </c>
      <c r="F96" s="0" t="s">
        <v>2829</v>
      </c>
      <c r="G96" s="0" t="s">
        <v>3052</v>
      </c>
    </row>
    <row customHeight="1" ht="11.25">
      <c r="A97" s="373" t="s">
        <v>14</v>
      </c>
      <c r="B97" s="0" t="s">
        <v>3045</v>
      </c>
      <c r="C97" s="0" t="s">
        <v>3046</v>
      </c>
      <c r="D97" s="0" t="s">
        <v>2915</v>
      </c>
      <c r="E97" s="0" t="s">
        <v>3053</v>
      </c>
      <c r="F97" s="0" t="s">
        <v>2829</v>
      </c>
      <c r="G97" s="0" t="s">
        <v>3054</v>
      </c>
    </row>
    <row customHeight="1" ht="11.25">
      <c r="A98" s="373" t="s">
        <v>14</v>
      </c>
      <c r="B98" s="0" t="s">
        <v>3045</v>
      </c>
      <c r="C98" s="0" t="s">
        <v>3046</v>
      </c>
      <c r="D98" s="0" t="s">
        <v>3055</v>
      </c>
      <c r="E98" s="0" t="s">
        <v>3056</v>
      </c>
      <c r="F98" s="0" t="s">
        <v>2829</v>
      </c>
      <c r="G98" s="0" t="s">
        <v>3057</v>
      </c>
    </row>
    <row customHeight="1" ht="11.25">
      <c r="A99" s="373" t="s">
        <v>14</v>
      </c>
      <c r="B99" s="0" t="s">
        <v>3045</v>
      </c>
      <c r="C99" s="0" t="s">
        <v>3046</v>
      </c>
      <c r="D99" s="0" t="s">
        <v>3058</v>
      </c>
      <c r="E99" s="0" t="s">
        <v>3059</v>
      </c>
      <c r="F99" s="0" t="s">
        <v>2829</v>
      </c>
      <c r="G99" s="0" t="s">
        <v>3060</v>
      </c>
    </row>
    <row customHeight="1" ht="11.25">
      <c r="A100" s="373" t="s">
        <v>14</v>
      </c>
      <c r="B100" s="0" t="s">
        <v>3045</v>
      </c>
      <c r="C100" s="0" t="s">
        <v>3046</v>
      </c>
      <c r="D100" s="0" t="s">
        <v>3061</v>
      </c>
      <c r="E100" s="0" t="s">
        <v>3062</v>
      </c>
      <c r="F100" s="0" t="s">
        <v>2829</v>
      </c>
      <c r="G100" s="0" t="s">
        <v>3063</v>
      </c>
    </row>
    <row customHeight="1" ht="11.25">
      <c r="A101" s="373" t="s">
        <v>14</v>
      </c>
      <c r="B101" s="0" t="s">
        <v>3045</v>
      </c>
      <c r="C101" s="0" t="s">
        <v>3046</v>
      </c>
      <c r="D101" s="0" t="s">
        <v>3064</v>
      </c>
      <c r="E101" s="0" t="s">
        <v>3065</v>
      </c>
      <c r="F101" s="0" t="s">
        <v>2829</v>
      </c>
      <c r="G101" s="0" t="s">
        <v>3066</v>
      </c>
    </row>
    <row customHeight="1" ht="11.25">
      <c r="A102" s="373" t="s">
        <v>14</v>
      </c>
      <c r="B102" s="0" t="s">
        <v>3045</v>
      </c>
      <c r="C102" s="0" t="s">
        <v>3046</v>
      </c>
      <c r="D102" s="0" t="s">
        <v>3067</v>
      </c>
      <c r="E102" s="0" t="s">
        <v>3068</v>
      </c>
      <c r="F102" s="0" t="s">
        <v>2829</v>
      </c>
      <c r="G102" s="0" t="s">
        <v>3069</v>
      </c>
    </row>
    <row customHeight="1" ht="11.25">
      <c r="A103" s="373" t="s">
        <v>14</v>
      </c>
      <c r="B103" s="0" t="s">
        <v>3045</v>
      </c>
      <c r="C103" s="0" t="s">
        <v>3046</v>
      </c>
      <c r="D103" s="0" t="s">
        <v>3045</v>
      </c>
      <c r="E103" s="0" t="s">
        <v>3046</v>
      </c>
      <c r="F103" s="0" t="s">
        <v>2826</v>
      </c>
      <c r="G103" s="0" t="s">
        <v>3070</v>
      </c>
    </row>
    <row customHeight="1" ht="11.25">
      <c r="A104" s="373" t="s">
        <v>14</v>
      </c>
      <c r="B104" s="0" t="s">
        <v>3045</v>
      </c>
      <c r="C104" s="0" t="s">
        <v>3046</v>
      </c>
      <c r="D104" s="0" t="s">
        <v>3071</v>
      </c>
      <c r="E104" s="0" t="s">
        <v>3072</v>
      </c>
      <c r="F104" s="0" t="s">
        <v>2829</v>
      </c>
      <c r="G104" s="0" t="s">
        <v>3073</v>
      </c>
    </row>
    <row customHeight="1" ht="11.25">
      <c r="A105" s="373" t="s">
        <v>14</v>
      </c>
      <c r="B105" s="0" t="s">
        <v>3045</v>
      </c>
      <c r="C105" s="0" t="s">
        <v>3046</v>
      </c>
      <c r="D105" s="0" t="s">
        <v>3074</v>
      </c>
      <c r="E105" s="0" t="s">
        <v>3075</v>
      </c>
      <c r="F105" s="0" t="s">
        <v>2829</v>
      </c>
      <c r="G105" s="0" t="s">
        <v>3076</v>
      </c>
    </row>
    <row customHeight="1" ht="11.25">
      <c r="A106" s="373" t="s">
        <v>14</v>
      </c>
      <c r="B106" s="0" t="s">
        <v>3045</v>
      </c>
      <c r="C106" s="0" t="s">
        <v>3046</v>
      </c>
      <c r="D106" s="0" t="s">
        <v>3077</v>
      </c>
      <c r="E106" s="0" t="s">
        <v>3078</v>
      </c>
      <c r="F106" s="0" t="s">
        <v>2829</v>
      </c>
      <c r="G106" s="0" t="s">
        <v>3079</v>
      </c>
    </row>
    <row customHeight="1" ht="11.25">
      <c r="A107" s="373" t="s">
        <v>14</v>
      </c>
      <c r="B107" s="0" t="s">
        <v>3045</v>
      </c>
      <c r="C107" s="0" t="s">
        <v>3046</v>
      </c>
      <c r="D107" s="0" t="s">
        <v>3080</v>
      </c>
      <c r="E107" s="0" t="s">
        <v>3081</v>
      </c>
      <c r="F107" s="0" t="s">
        <v>2829</v>
      </c>
      <c r="G107" s="0" t="s">
        <v>3082</v>
      </c>
    </row>
    <row customHeight="1" ht="11.25">
      <c r="A108" s="373" t="s">
        <v>14</v>
      </c>
      <c r="B108" s="0" t="s">
        <v>3045</v>
      </c>
      <c r="C108" s="0" t="s">
        <v>3046</v>
      </c>
      <c r="D108" s="0" t="s">
        <v>3083</v>
      </c>
      <c r="E108" s="0" t="s">
        <v>3084</v>
      </c>
      <c r="F108" s="0" t="s">
        <v>2829</v>
      </c>
      <c r="G108" s="0" t="s">
        <v>3085</v>
      </c>
    </row>
    <row customHeight="1" ht="11.25">
      <c r="A109" s="373" t="s">
        <v>14</v>
      </c>
      <c r="B109" s="0" t="s">
        <v>3086</v>
      </c>
      <c r="C109" s="0" t="s">
        <v>3087</v>
      </c>
      <c r="D109" s="0" t="s">
        <v>3088</v>
      </c>
      <c r="E109" s="0" t="s">
        <v>3089</v>
      </c>
      <c r="F109" s="0" t="s">
        <v>2832</v>
      </c>
      <c r="G109" s="0" t="s">
        <v>3090</v>
      </c>
    </row>
    <row customHeight="1" ht="11.25">
      <c r="A110" s="373" t="s">
        <v>14</v>
      </c>
      <c r="B110" s="0" t="s">
        <v>3086</v>
      </c>
      <c r="C110" s="0" t="s">
        <v>3087</v>
      </c>
      <c r="D110" s="0" t="s">
        <v>3091</v>
      </c>
      <c r="E110" s="0" t="s">
        <v>3092</v>
      </c>
      <c r="F110" s="0" t="s">
        <v>2832</v>
      </c>
      <c r="G110" s="0" t="s">
        <v>3093</v>
      </c>
    </row>
    <row customHeight="1" ht="11.25">
      <c r="A111" s="373" t="s">
        <v>14</v>
      </c>
      <c r="B111" s="0" t="s">
        <v>3086</v>
      </c>
      <c r="C111" s="0" t="s">
        <v>3087</v>
      </c>
      <c r="D111" s="0" t="s">
        <v>3094</v>
      </c>
      <c r="E111" s="0" t="s">
        <v>3095</v>
      </c>
      <c r="F111" s="0" t="s">
        <v>2829</v>
      </c>
      <c r="G111" s="0" t="s">
        <v>3096</v>
      </c>
    </row>
    <row customHeight="1" ht="11.25">
      <c r="A112" s="373" t="s">
        <v>14</v>
      </c>
      <c r="B112" s="0" t="s">
        <v>3086</v>
      </c>
      <c r="C112" s="0" t="s">
        <v>3087</v>
      </c>
      <c r="D112" s="0" t="s">
        <v>3097</v>
      </c>
      <c r="E112" s="0" t="s">
        <v>3098</v>
      </c>
      <c r="F112" s="0" t="s">
        <v>2829</v>
      </c>
      <c r="G112" s="0" t="s">
        <v>3099</v>
      </c>
    </row>
    <row customHeight="1" ht="11.25">
      <c r="A113" s="373" t="s">
        <v>14</v>
      </c>
      <c r="B113" s="0" t="s">
        <v>3086</v>
      </c>
      <c r="C113" s="0" t="s">
        <v>3087</v>
      </c>
      <c r="D113" s="0" t="s">
        <v>3100</v>
      </c>
      <c r="E113" s="0" t="s">
        <v>3101</v>
      </c>
      <c r="F113" s="0" t="s">
        <v>2829</v>
      </c>
      <c r="G113" s="0" t="s">
        <v>3102</v>
      </c>
    </row>
    <row customHeight="1" ht="11.25">
      <c r="A114" s="373" t="s">
        <v>14</v>
      </c>
      <c r="B114" s="0" t="s">
        <v>3086</v>
      </c>
      <c r="C114" s="0" t="s">
        <v>3087</v>
      </c>
      <c r="D114" s="0" t="s">
        <v>3103</v>
      </c>
      <c r="E114" s="0" t="s">
        <v>3104</v>
      </c>
      <c r="F114" s="0" t="s">
        <v>2829</v>
      </c>
      <c r="G114" s="0" t="s">
        <v>3105</v>
      </c>
    </row>
    <row customHeight="1" ht="11.25">
      <c r="A115" s="373" t="s">
        <v>14</v>
      </c>
      <c r="B115" s="0" t="s">
        <v>3086</v>
      </c>
      <c r="C115" s="0" t="s">
        <v>3087</v>
      </c>
      <c r="D115" s="0" t="s">
        <v>3106</v>
      </c>
      <c r="E115" s="0" t="s">
        <v>3107</v>
      </c>
      <c r="F115" s="0" t="s">
        <v>2829</v>
      </c>
      <c r="G115" s="0" t="s">
        <v>3108</v>
      </c>
    </row>
    <row customHeight="1" ht="11.25">
      <c r="A116" s="373" t="s">
        <v>14</v>
      </c>
      <c r="B116" s="0" t="s">
        <v>3086</v>
      </c>
      <c r="C116" s="0" t="s">
        <v>3087</v>
      </c>
      <c r="D116" s="0" t="s">
        <v>3109</v>
      </c>
      <c r="E116" s="0" t="s">
        <v>3110</v>
      </c>
      <c r="F116" s="0" t="s">
        <v>2829</v>
      </c>
      <c r="G116" s="0" t="s">
        <v>3111</v>
      </c>
    </row>
    <row customHeight="1" ht="11.25">
      <c r="A117" s="373" t="s">
        <v>14</v>
      </c>
      <c r="B117" s="0" t="s">
        <v>3086</v>
      </c>
      <c r="C117" s="0" t="s">
        <v>3087</v>
      </c>
      <c r="D117" s="0" t="s">
        <v>3112</v>
      </c>
      <c r="E117" s="0" t="s">
        <v>3113</v>
      </c>
      <c r="F117" s="0" t="s">
        <v>2829</v>
      </c>
      <c r="G117" s="0" t="s">
        <v>3114</v>
      </c>
    </row>
    <row customHeight="1" ht="11.25">
      <c r="A118" s="373" t="s">
        <v>14</v>
      </c>
      <c r="B118" s="0" t="s">
        <v>3086</v>
      </c>
      <c r="C118" s="0" t="s">
        <v>3087</v>
      </c>
      <c r="D118" s="0" t="s">
        <v>3086</v>
      </c>
      <c r="E118" s="0" t="s">
        <v>3087</v>
      </c>
      <c r="F118" s="0" t="s">
        <v>2826</v>
      </c>
      <c r="G118" s="0" t="s">
        <v>3115</v>
      </c>
    </row>
    <row customHeight="1" ht="11.25">
      <c r="A119" s="373" t="s">
        <v>14</v>
      </c>
      <c r="B119" s="0" t="s">
        <v>3086</v>
      </c>
      <c r="C119" s="0" t="s">
        <v>3087</v>
      </c>
      <c r="D119" s="0" t="s">
        <v>3116</v>
      </c>
      <c r="E119" s="0" t="s">
        <v>3117</v>
      </c>
      <c r="F119" s="0" t="s">
        <v>2829</v>
      </c>
      <c r="G119" s="0" t="s">
        <v>3118</v>
      </c>
    </row>
    <row customHeight="1" ht="11.25">
      <c r="A120" s="373" t="s">
        <v>14</v>
      </c>
      <c r="B120" s="0" t="s">
        <v>3086</v>
      </c>
      <c r="C120" s="0" t="s">
        <v>3087</v>
      </c>
      <c r="D120" s="0" t="s">
        <v>3119</v>
      </c>
      <c r="E120" s="0" t="s">
        <v>3120</v>
      </c>
      <c r="F120" s="0" t="s">
        <v>2829</v>
      </c>
      <c r="G120" s="0" t="s">
        <v>3121</v>
      </c>
    </row>
    <row customHeight="1" ht="11.25">
      <c r="A121" s="373" t="s">
        <v>14</v>
      </c>
      <c r="B121" s="0" t="s">
        <v>3086</v>
      </c>
      <c r="C121" s="0" t="s">
        <v>3087</v>
      </c>
      <c r="D121" s="0" t="s">
        <v>3122</v>
      </c>
      <c r="E121" s="0" t="s">
        <v>3123</v>
      </c>
      <c r="F121" s="0" t="s">
        <v>2829</v>
      </c>
      <c r="G121" s="0" t="s">
        <v>3124</v>
      </c>
    </row>
    <row customHeight="1" ht="11.25">
      <c r="A122" s="373" t="s">
        <v>14</v>
      </c>
      <c r="B122" s="0" t="s">
        <v>3086</v>
      </c>
      <c r="C122" s="0" t="s">
        <v>3087</v>
      </c>
      <c r="D122" s="0" t="s">
        <v>3125</v>
      </c>
      <c r="E122" s="0" t="s">
        <v>3126</v>
      </c>
      <c r="F122" s="0" t="s">
        <v>2829</v>
      </c>
      <c r="G122" s="0" t="s">
        <v>3127</v>
      </c>
    </row>
    <row customHeight="1" ht="11.25">
      <c r="A123" s="373" t="s">
        <v>14</v>
      </c>
      <c r="B123" s="0" t="s">
        <v>3086</v>
      </c>
      <c r="C123" s="0" t="s">
        <v>3087</v>
      </c>
      <c r="D123" s="0" t="s">
        <v>3128</v>
      </c>
      <c r="E123" s="0" t="s">
        <v>3129</v>
      </c>
      <c r="F123" s="0" t="s">
        <v>2829</v>
      </c>
      <c r="G123" s="0" t="s">
        <v>3130</v>
      </c>
    </row>
    <row customHeight="1" ht="11.25">
      <c r="A124" s="373" t="s">
        <v>14</v>
      </c>
      <c r="B124" s="0" t="s">
        <v>3086</v>
      </c>
      <c r="C124" s="0" t="s">
        <v>3087</v>
      </c>
      <c r="D124" s="0" t="s">
        <v>3131</v>
      </c>
      <c r="E124" s="0" t="s">
        <v>3132</v>
      </c>
      <c r="F124" s="0" t="s">
        <v>2829</v>
      </c>
      <c r="G124" s="0" t="s">
        <v>3133</v>
      </c>
    </row>
    <row customHeight="1" ht="11.25">
      <c r="A125" s="373" t="s">
        <v>14</v>
      </c>
      <c r="B125" s="0" t="s">
        <v>3086</v>
      </c>
      <c r="C125" s="0" t="s">
        <v>3087</v>
      </c>
      <c r="D125" s="0" t="s">
        <v>2941</v>
      </c>
      <c r="E125" s="0" t="s">
        <v>3134</v>
      </c>
      <c r="F125" s="0" t="s">
        <v>2829</v>
      </c>
      <c r="G125" s="0" t="s">
        <v>3135</v>
      </c>
    </row>
    <row customHeight="1" ht="11.25">
      <c r="A126" s="373" t="s">
        <v>14</v>
      </c>
      <c r="B126" s="0" t="s">
        <v>3136</v>
      </c>
      <c r="C126" s="0" t="s">
        <v>3137</v>
      </c>
      <c r="D126" s="0" t="s">
        <v>2919</v>
      </c>
      <c r="E126" s="0" t="s">
        <v>3138</v>
      </c>
      <c r="F126" s="0" t="s">
        <v>2829</v>
      </c>
      <c r="G126" s="0" t="s">
        <v>3139</v>
      </c>
    </row>
    <row customHeight="1" ht="11.25">
      <c r="A127" s="373" t="s">
        <v>14</v>
      </c>
      <c r="B127" s="0" t="s">
        <v>3136</v>
      </c>
      <c r="C127" s="0" t="s">
        <v>3137</v>
      </c>
      <c r="D127" s="0" t="s">
        <v>3136</v>
      </c>
      <c r="E127" s="0" t="s">
        <v>3137</v>
      </c>
      <c r="F127" s="0" t="s">
        <v>2826</v>
      </c>
      <c r="G127" s="0" t="s">
        <v>3140</v>
      </c>
    </row>
    <row customHeight="1" ht="11.25">
      <c r="A128" s="373" t="s">
        <v>14</v>
      </c>
      <c r="B128" s="0" t="s">
        <v>3136</v>
      </c>
      <c r="C128" s="0" t="s">
        <v>3137</v>
      </c>
      <c r="D128" s="0" t="s">
        <v>3141</v>
      </c>
      <c r="E128" s="0" t="s">
        <v>3142</v>
      </c>
      <c r="F128" s="0" t="s">
        <v>2829</v>
      </c>
      <c r="G128" s="0" t="s">
        <v>3143</v>
      </c>
    </row>
    <row customHeight="1" ht="11.25">
      <c r="A129" s="373" t="s">
        <v>14</v>
      </c>
      <c r="B129" s="0" t="s">
        <v>3136</v>
      </c>
      <c r="C129" s="0" t="s">
        <v>3137</v>
      </c>
      <c r="D129" s="0" t="s">
        <v>3144</v>
      </c>
      <c r="E129" s="0" t="s">
        <v>3145</v>
      </c>
      <c r="F129" s="0" t="s">
        <v>2829</v>
      </c>
      <c r="G129" s="0" t="s">
        <v>3146</v>
      </c>
    </row>
    <row customHeight="1" ht="11.25">
      <c r="A130" s="373" t="s">
        <v>14</v>
      </c>
      <c r="B130" s="0" t="s">
        <v>3136</v>
      </c>
      <c r="C130" s="0" t="s">
        <v>3137</v>
      </c>
      <c r="D130" s="0" t="s">
        <v>3147</v>
      </c>
      <c r="E130" s="0" t="s">
        <v>3148</v>
      </c>
      <c r="F130" s="0" t="s">
        <v>2829</v>
      </c>
      <c r="G130" s="0" t="s">
        <v>3149</v>
      </c>
    </row>
    <row customHeight="1" ht="11.25">
      <c r="A131" s="373" t="s">
        <v>14</v>
      </c>
      <c r="B131" s="0" t="s">
        <v>3136</v>
      </c>
      <c r="C131" s="0" t="s">
        <v>3137</v>
      </c>
      <c r="D131" s="0" t="s">
        <v>3150</v>
      </c>
      <c r="E131" s="0" t="s">
        <v>3151</v>
      </c>
      <c r="F131" s="0" t="s">
        <v>2829</v>
      </c>
      <c r="G131" s="0" t="s">
        <v>3152</v>
      </c>
    </row>
    <row customHeight="1" ht="11.25">
      <c r="A132" s="373" t="s">
        <v>14</v>
      </c>
      <c r="B132" s="0" t="s">
        <v>3153</v>
      </c>
      <c r="C132" s="0" t="s">
        <v>3154</v>
      </c>
      <c r="D132" s="0" t="s">
        <v>3155</v>
      </c>
      <c r="E132" s="0" t="s">
        <v>3156</v>
      </c>
      <c r="F132" s="0" t="s">
        <v>2832</v>
      </c>
      <c r="G132" s="0" t="s">
        <v>3157</v>
      </c>
    </row>
    <row customHeight="1" ht="11.25">
      <c r="A133" s="373" t="s">
        <v>14</v>
      </c>
      <c r="B133" s="0" t="s">
        <v>3153</v>
      </c>
      <c r="C133" s="0" t="s">
        <v>3154</v>
      </c>
      <c r="D133" s="0" t="s">
        <v>3158</v>
      </c>
      <c r="E133" s="0" t="s">
        <v>3159</v>
      </c>
      <c r="F133" s="0" t="s">
        <v>2829</v>
      </c>
      <c r="G133" s="0" t="s">
        <v>3160</v>
      </c>
    </row>
    <row customHeight="1" ht="11.25">
      <c r="A134" s="373" t="s">
        <v>14</v>
      </c>
      <c r="B134" s="0" t="s">
        <v>3153</v>
      </c>
      <c r="C134" s="0" t="s">
        <v>3154</v>
      </c>
      <c r="D134" s="0" t="s">
        <v>3161</v>
      </c>
      <c r="E134" s="0" t="s">
        <v>3162</v>
      </c>
      <c r="F134" s="0" t="s">
        <v>2829</v>
      </c>
      <c r="G134" s="0" t="s">
        <v>3163</v>
      </c>
    </row>
    <row customHeight="1" ht="11.25">
      <c r="A135" s="373" t="s">
        <v>14</v>
      </c>
      <c r="B135" s="0" t="s">
        <v>3153</v>
      </c>
      <c r="C135" s="0" t="s">
        <v>3154</v>
      </c>
      <c r="D135" s="0" t="s">
        <v>3164</v>
      </c>
      <c r="E135" s="0" t="s">
        <v>3165</v>
      </c>
      <c r="F135" s="0" t="s">
        <v>2829</v>
      </c>
      <c r="G135" s="0" t="s">
        <v>3166</v>
      </c>
    </row>
    <row customHeight="1" ht="11.25">
      <c r="A136" s="373" t="s">
        <v>14</v>
      </c>
      <c r="B136" s="0" t="s">
        <v>3153</v>
      </c>
      <c r="C136" s="0" t="s">
        <v>3154</v>
      </c>
      <c r="D136" s="0" t="s">
        <v>3153</v>
      </c>
      <c r="E136" s="0" t="s">
        <v>3154</v>
      </c>
      <c r="F136" s="0" t="s">
        <v>2826</v>
      </c>
      <c r="G136" s="0" t="s">
        <v>3167</v>
      </c>
    </row>
    <row customHeight="1" ht="11.25">
      <c r="A137" s="373" t="s">
        <v>14</v>
      </c>
      <c r="B137" s="0" t="s">
        <v>3153</v>
      </c>
      <c r="C137" s="0" t="s">
        <v>3154</v>
      </c>
      <c r="D137" s="0" t="s">
        <v>3168</v>
      </c>
      <c r="E137" s="0" t="s">
        <v>3169</v>
      </c>
      <c r="F137" s="0" t="s">
        <v>2829</v>
      </c>
      <c r="G137" s="0" t="s">
        <v>3170</v>
      </c>
    </row>
    <row customHeight="1" ht="11.25">
      <c r="A138" s="373" t="s">
        <v>14</v>
      </c>
      <c r="B138" s="0" t="s">
        <v>3153</v>
      </c>
      <c r="C138" s="0" t="s">
        <v>3154</v>
      </c>
      <c r="D138" s="0" t="s">
        <v>3171</v>
      </c>
      <c r="E138" s="0" t="s">
        <v>3172</v>
      </c>
      <c r="F138" s="0" t="s">
        <v>2829</v>
      </c>
      <c r="G138" s="0" t="s">
        <v>3173</v>
      </c>
    </row>
    <row customHeight="1" ht="11.25">
      <c r="A139" s="373" t="s">
        <v>14</v>
      </c>
      <c r="B139" s="0" t="s">
        <v>3174</v>
      </c>
      <c r="C139" s="0" t="s">
        <v>3175</v>
      </c>
      <c r="D139" s="0" t="s">
        <v>3176</v>
      </c>
      <c r="E139" s="0" t="s">
        <v>3177</v>
      </c>
      <c r="F139" s="0" t="s">
        <v>2832</v>
      </c>
      <c r="G139" s="0" t="s">
        <v>3178</v>
      </c>
    </row>
    <row customHeight="1" ht="11.25">
      <c r="A140" s="373" t="s">
        <v>14</v>
      </c>
      <c r="B140" s="0" t="s">
        <v>3174</v>
      </c>
      <c r="C140" s="0" t="s">
        <v>3175</v>
      </c>
      <c r="D140" s="0" t="s">
        <v>3179</v>
      </c>
      <c r="E140" s="0" t="s">
        <v>3180</v>
      </c>
      <c r="F140" s="0" t="s">
        <v>2829</v>
      </c>
      <c r="G140" s="0" t="s">
        <v>3181</v>
      </c>
    </row>
    <row customHeight="1" ht="11.25">
      <c r="A141" s="373" t="s">
        <v>14</v>
      </c>
      <c r="B141" s="0" t="s">
        <v>3174</v>
      </c>
      <c r="C141" s="0" t="s">
        <v>3175</v>
      </c>
      <c r="D141" s="0" t="s">
        <v>3182</v>
      </c>
      <c r="E141" s="0" t="s">
        <v>3183</v>
      </c>
      <c r="F141" s="0" t="s">
        <v>2829</v>
      </c>
      <c r="G141" s="0" t="s">
        <v>3184</v>
      </c>
    </row>
    <row customHeight="1" ht="11.25">
      <c r="A142" s="373" t="s">
        <v>14</v>
      </c>
      <c r="B142" s="0" t="s">
        <v>3174</v>
      </c>
      <c r="C142" s="0" t="s">
        <v>3175</v>
      </c>
      <c r="D142" s="0" t="s">
        <v>3185</v>
      </c>
      <c r="E142" s="0" t="s">
        <v>3186</v>
      </c>
      <c r="F142" s="0" t="s">
        <v>2829</v>
      </c>
      <c r="G142" s="0" t="s">
        <v>3187</v>
      </c>
    </row>
    <row customHeight="1" ht="11.25">
      <c r="A143" s="373" t="s">
        <v>14</v>
      </c>
      <c r="B143" s="0" t="s">
        <v>3174</v>
      </c>
      <c r="C143" s="0" t="s">
        <v>3175</v>
      </c>
      <c r="D143" s="0" t="s">
        <v>3188</v>
      </c>
      <c r="E143" s="0" t="s">
        <v>3189</v>
      </c>
      <c r="F143" s="0" t="s">
        <v>2829</v>
      </c>
      <c r="G143" s="0" t="s">
        <v>3190</v>
      </c>
    </row>
    <row customHeight="1" ht="11.25">
      <c r="A144" s="373" t="s">
        <v>14</v>
      </c>
      <c r="B144" s="0" t="s">
        <v>3174</v>
      </c>
      <c r="C144" s="0" t="s">
        <v>3175</v>
      </c>
      <c r="D144" s="0" t="s">
        <v>3191</v>
      </c>
      <c r="E144" s="0" t="s">
        <v>3192</v>
      </c>
      <c r="F144" s="0" t="s">
        <v>2829</v>
      </c>
      <c r="G144" s="0" t="s">
        <v>3193</v>
      </c>
    </row>
    <row customHeight="1" ht="11.25">
      <c r="A145" s="373" t="s">
        <v>14</v>
      </c>
      <c r="B145" s="0" t="s">
        <v>3174</v>
      </c>
      <c r="C145" s="0" t="s">
        <v>3175</v>
      </c>
      <c r="D145" s="0" t="s">
        <v>3194</v>
      </c>
      <c r="E145" s="0" t="s">
        <v>3195</v>
      </c>
      <c r="F145" s="0" t="s">
        <v>2829</v>
      </c>
      <c r="G145" s="0" t="s">
        <v>3196</v>
      </c>
    </row>
    <row customHeight="1" ht="11.25">
      <c r="A146" s="373" t="s">
        <v>14</v>
      </c>
      <c r="B146" s="0" t="s">
        <v>3174</v>
      </c>
      <c r="C146" s="0" t="s">
        <v>3175</v>
      </c>
      <c r="D146" s="0" t="s">
        <v>3197</v>
      </c>
      <c r="E146" s="0" t="s">
        <v>3198</v>
      </c>
      <c r="F146" s="0" t="s">
        <v>2829</v>
      </c>
      <c r="G146" s="0" t="s">
        <v>3199</v>
      </c>
    </row>
    <row customHeight="1" ht="11.25">
      <c r="A147" s="373" t="s">
        <v>14</v>
      </c>
      <c r="B147" s="0" t="s">
        <v>3174</v>
      </c>
      <c r="C147" s="0" t="s">
        <v>3175</v>
      </c>
      <c r="D147" s="0" t="s">
        <v>3200</v>
      </c>
      <c r="E147" s="0" t="s">
        <v>3201</v>
      </c>
      <c r="F147" s="0" t="s">
        <v>2829</v>
      </c>
      <c r="G147" s="0" t="s">
        <v>3202</v>
      </c>
    </row>
    <row customHeight="1" ht="11.25">
      <c r="A148" s="373" t="s">
        <v>14</v>
      </c>
      <c r="B148" s="0" t="s">
        <v>3174</v>
      </c>
      <c r="C148" s="0" t="s">
        <v>3175</v>
      </c>
      <c r="D148" s="0" t="s">
        <v>3174</v>
      </c>
      <c r="E148" s="0" t="s">
        <v>3175</v>
      </c>
      <c r="F148" s="0" t="s">
        <v>2826</v>
      </c>
      <c r="G148" s="0" t="s">
        <v>3203</v>
      </c>
    </row>
    <row customHeight="1" ht="11.25">
      <c r="A149" s="373" t="s">
        <v>14</v>
      </c>
      <c r="B149" s="0" t="s">
        <v>3174</v>
      </c>
      <c r="C149" s="0" t="s">
        <v>3175</v>
      </c>
      <c r="D149" s="0" t="s">
        <v>3204</v>
      </c>
      <c r="E149" s="0" t="s">
        <v>3205</v>
      </c>
      <c r="F149" s="0" t="s">
        <v>2829</v>
      </c>
      <c r="G149" s="0" t="s">
        <v>3206</v>
      </c>
    </row>
    <row customHeight="1" ht="11.25">
      <c r="A150" s="373" t="s">
        <v>14</v>
      </c>
      <c r="B150" s="0" t="s">
        <v>3174</v>
      </c>
      <c r="C150" s="0" t="s">
        <v>3175</v>
      </c>
      <c r="D150" s="0" t="s">
        <v>3207</v>
      </c>
      <c r="E150" s="0" t="s">
        <v>3208</v>
      </c>
      <c r="F150" s="0" t="s">
        <v>2829</v>
      </c>
      <c r="G150" s="0" t="s">
        <v>3209</v>
      </c>
    </row>
    <row customHeight="1" ht="11.25">
      <c r="A151" s="373" t="s">
        <v>14</v>
      </c>
      <c r="B151" s="0" t="s">
        <v>3174</v>
      </c>
      <c r="C151" s="0" t="s">
        <v>3175</v>
      </c>
      <c r="D151" s="0" t="s">
        <v>3210</v>
      </c>
      <c r="E151" s="0" t="s">
        <v>3211</v>
      </c>
      <c r="F151" s="0" t="s">
        <v>2829</v>
      </c>
      <c r="G151" s="0" t="s">
        <v>3212</v>
      </c>
    </row>
    <row customHeight="1" ht="11.25">
      <c r="A152" s="373" t="s">
        <v>14</v>
      </c>
      <c r="B152" s="0" t="s">
        <v>3174</v>
      </c>
      <c r="C152" s="0" t="s">
        <v>3175</v>
      </c>
      <c r="D152" s="0" t="s">
        <v>3213</v>
      </c>
      <c r="E152" s="0" t="s">
        <v>3214</v>
      </c>
      <c r="F152" s="0" t="s">
        <v>2829</v>
      </c>
      <c r="G152" s="0" t="s">
        <v>3215</v>
      </c>
    </row>
    <row customHeight="1" ht="11.25">
      <c r="A153" s="373" t="s">
        <v>14</v>
      </c>
      <c r="B153" s="0" t="s">
        <v>3174</v>
      </c>
      <c r="C153" s="0" t="s">
        <v>3175</v>
      </c>
      <c r="D153" s="0" t="s">
        <v>3216</v>
      </c>
      <c r="E153" s="0" t="s">
        <v>3217</v>
      </c>
      <c r="F153" s="0" t="s">
        <v>2829</v>
      </c>
      <c r="G153" s="0" t="s">
        <v>3218</v>
      </c>
    </row>
    <row customHeight="1" ht="11.25">
      <c r="A154" s="373" t="s">
        <v>14</v>
      </c>
      <c r="B154" s="0" t="s">
        <v>3174</v>
      </c>
      <c r="C154" s="0" t="s">
        <v>3175</v>
      </c>
      <c r="D154" s="0" t="s">
        <v>3219</v>
      </c>
      <c r="E154" s="0" t="s">
        <v>3220</v>
      </c>
      <c r="F154" s="0" t="s">
        <v>2829</v>
      </c>
      <c r="G154" s="0" t="s">
        <v>3221</v>
      </c>
    </row>
    <row customHeight="1" ht="11.25">
      <c r="A155" s="373" t="s">
        <v>14</v>
      </c>
      <c r="B155" s="0" t="s">
        <v>3174</v>
      </c>
      <c r="C155" s="0" t="s">
        <v>3175</v>
      </c>
      <c r="D155" s="0" t="s">
        <v>3222</v>
      </c>
      <c r="E155" s="0" t="s">
        <v>3223</v>
      </c>
      <c r="F155" s="0" t="s">
        <v>2829</v>
      </c>
      <c r="G155" s="0" t="s">
        <v>3224</v>
      </c>
    </row>
    <row customHeight="1" ht="11.25">
      <c r="A156" s="373" t="s">
        <v>14</v>
      </c>
      <c r="B156" s="0" t="s">
        <v>3174</v>
      </c>
      <c r="C156" s="0" t="s">
        <v>3175</v>
      </c>
      <c r="D156" s="0" t="s">
        <v>3225</v>
      </c>
      <c r="E156" s="0" t="s">
        <v>3226</v>
      </c>
      <c r="F156" s="0" t="s">
        <v>2829</v>
      </c>
      <c r="G156" s="0" t="s">
        <v>3227</v>
      </c>
    </row>
    <row customHeight="1" ht="11.25">
      <c r="A157" s="373" t="s">
        <v>14</v>
      </c>
      <c r="B157" s="0" t="s">
        <v>3174</v>
      </c>
      <c r="C157" s="0" t="s">
        <v>3175</v>
      </c>
      <c r="D157" s="0" t="s">
        <v>3228</v>
      </c>
      <c r="E157" s="0" t="s">
        <v>3229</v>
      </c>
      <c r="F157" s="0" t="s">
        <v>2829</v>
      </c>
      <c r="G157" s="0" t="s">
        <v>3230</v>
      </c>
    </row>
    <row customHeight="1" ht="11.25">
      <c r="A158" s="373" t="s">
        <v>14</v>
      </c>
      <c r="B158" s="0" t="s">
        <v>3231</v>
      </c>
      <c r="C158" s="0" t="s">
        <v>3232</v>
      </c>
      <c r="D158" s="0" t="s">
        <v>3233</v>
      </c>
      <c r="E158" s="0" t="s">
        <v>3234</v>
      </c>
      <c r="F158" s="0" t="s">
        <v>2832</v>
      </c>
      <c r="G158" s="0" t="s">
        <v>3235</v>
      </c>
    </row>
    <row customHeight="1" ht="11.25">
      <c r="A159" s="373" t="s">
        <v>14</v>
      </c>
      <c r="B159" s="0" t="s">
        <v>3231</v>
      </c>
      <c r="C159" s="0" t="s">
        <v>3232</v>
      </c>
      <c r="D159" s="0" t="s">
        <v>3236</v>
      </c>
      <c r="E159" s="0" t="s">
        <v>3237</v>
      </c>
      <c r="F159" s="0" t="s">
        <v>2829</v>
      </c>
      <c r="G159" s="0" t="s">
        <v>3238</v>
      </c>
    </row>
    <row customHeight="1" ht="11.25">
      <c r="A160" s="373" t="s">
        <v>14</v>
      </c>
      <c r="B160" s="0" t="s">
        <v>3231</v>
      </c>
      <c r="C160" s="0" t="s">
        <v>3232</v>
      </c>
      <c r="D160" s="0" t="s">
        <v>3239</v>
      </c>
      <c r="E160" s="0" t="s">
        <v>3240</v>
      </c>
      <c r="F160" s="0" t="s">
        <v>2829</v>
      </c>
      <c r="G160" s="0" t="s">
        <v>3241</v>
      </c>
    </row>
    <row customHeight="1" ht="11.25">
      <c r="A161" s="373" t="s">
        <v>14</v>
      </c>
      <c r="B161" s="0" t="s">
        <v>3231</v>
      </c>
      <c r="C161" s="0" t="s">
        <v>3232</v>
      </c>
      <c r="D161" s="0" t="s">
        <v>3242</v>
      </c>
      <c r="E161" s="0" t="s">
        <v>3243</v>
      </c>
      <c r="F161" s="0" t="s">
        <v>2829</v>
      </c>
      <c r="G161" s="0" t="s">
        <v>3244</v>
      </c>
    </row>
    <row customHeight="1" ht="11.25">
      <c r="A162" s="373" t="s">
        <v>14</v>
      </c>
      <c r="B162" s="0" t="s">
        <v>3231</v>
      </c>
      <c r="C162" s="0" t="s">
        <v>3232</v>
      </c>
      <c r="D162" s="0" t="s">
        <v>3245</v>
      </c>
      <c r="E162" s="0" t="s">
        <v>3246</v>
      </c>
      <c r="F162" s="0" t="s">
        <v>2829</v>
      </c>
      <c r="G162" s="0" t="s">
        <v>3247</v>
      </c>
    </row>
    <row customHeight="1" ht="11.25">
      <c r="A163" s="373" t="s">
        <v>14</v>
      </c>
      <c r="B163" s="0" t="s">
        <v>3231</v>
      </c>
      <c r="C163" s="0" t="s">
        <v>3232</v>
      </c>
      <c r="D163" s="0" t="s">
        <v>3248</v>
      </c>
      <c r="E163" s="0" t="s">
        <v>3249</v>
      </c>
      <c r="F163" s="0" t="s">
        <v>2829</v>
      </c>
      <c r="G163" s="0" t="s">
        <v>3250</v>
      </c>
    </row>
    <row customHeight="1" ht="11.25">
      <c r="A164" s="373" t="s">
        <v>14</v>
      </c>
      <c r="B164" s="0" t="s">
        <v>3231</v>
      </c>
      <c r="C164" s="0" t="s">
        <v>3232</v>
      </c>
      <c r="D164" s="0" t="s">
        <v>3191</v>
      </c>
      <c r="E164" s="0" t="s">
        <v>3251</v>
      </c>
      <c r="F164" s="0" t="s">
        <v>2829</v>
      </c>
      <c r="G164" s="0" t="s">
        <v>3252</v>
      </c>
    </row>
    <row customHeight="1" ht="11.25">
      <c r="A165" s="373" t="s">
        <v>14</v>
      </c>
      <c r="B165" s="0" t="s">
        <v>3231</v>
      </c>
      <c r="C165" s="0" t="s">
        <v>3232</v>
      </c>
      <c r="D165" s="0" t="s">
        <v>3253</v>
      </c>
      <c r="E165" s="0" t="s">
        <v>3254</v>
      </c>
      <c r="F165" s="0" t="s">
        <v>2829</v>
      </c>
      <c r="G165" s="0" t="s">
        <v>3255</v>
      </c>
    </row>
    <row customHeight="1" ht="11.25">
      <c r="A166" s="373" t="s">
        <v>14</v>
      </c>
      <c r="B166" s="0" t="s">
        <v>3231</v>
      </c>
      <c r="C166" s="0" t="s">
        <v>3232</v>
      </c>
      <c r="D166" s="0" t="s">
        <v>3231</v>
      </c>
      <c r="E166" s="0" t="s">
        <v>3232</v>
      </c>
      <c r="F166" s="0" t="s">
        <v>2826</v>
      </c>
      <c r="G166" s="0" t="s">
        <v>3256</v>
      </c>
    </row>
    <row customHeight="1" ht="11.25">
      <c r="A167" s="373" t="s">
        <v>14</v>
      </c>
      <c r="B167" s="0" t="s">
        <v>3231</v>
      </c>
      <c r="C167" s="0" t="s">
        <v>3232</v>
      </c>
      <c r="D167" s="0" t="s">
        <v>3257</v>
      </c>
      <c r="E167" s="0" t="s">
        <v>3258</v>
      </c>
      <c r="F167" s="0" t="s">
        <v>2829</v>
      </c>
      <c r="G167" s="0" t="s">
        <v>3259</v>
      </c>
    </row>
    <row customHeight="1" ht="11.25">
      <c r="A168" s="373" t="s">
        <v>14</v>
      </c>
      <c r="B168" s="0" t="s">
        <v>3231</v>
      </c>
      <c r="C168" s="0" t="s">
        <v>3232</v>
      </c>
      <c r="D168" s="0" t="s">
        <v>3260</v>
      </c>
      <c r="E168" s="0" t="s">
        <v>3261</v>
      </c>
      <c r="F168" s="0" t="s">
        <v>2829</v>
      </c>
      <c r="G168" s="0" t="s">
        <v>3262</v>
      </c>
    </row>
    <row customHeight="1" ht="11.25">
      <c r="A169" s="373" t="s">
        <v>14</v>
      </c>
      <c r="B169" s="0" t="s">
        <v>3231</v>
      </c>
      <c r="C169" s="0" t="s">
        <v>3232</v>
      </c>
      <c r="D169" s="0" t="s">
        <v>3263</v>
      </c>
      <c r="E169" s="0" t="s">
        <v>3264</v>
      </c>
      <c r="F169" s="0" t="s">
        <v>2829</v>
      </c>
      <c r="G169" s="0" t="s">
        <v>3265</v>
      </c>
    </row>
    <row customHeight="1" ht="11.25">
      <c r="A170" s="373" t="s">
        <v>14</v>
      </c>
      <c r="B170" s="0" t="s">
        <v>3231</v>
      </c>
      <c r="C170" s="0" t="s">
        <v>3232</v>
      </c>
      <c r="D170" s="0" t="s">
        <v>3266</v>
      </c>
      <c r="E170" s="0" t="s">
        <v>3267</v>
      </c>
      <c r="F170" s="0" t="s">
        <v>2829</v>
      </c>
      <c r="G170" s="0" t="s">
        <v>3268</v>
      </c>
    </row>
    <row customHeight="1" ht="11.25">
      <c r="A171" s="373" t="s">
        <v>14</v>
      </c>
      <c r="B171" s="0" t="s">
        <v>3269</v>
      </c>
      <c r="C171" s="0" t="s">
        <v>3270</v>
      </c>
      <c r="D171" s="0" t="s">
        <v>3271</v>
      </c>
      <c r="E171" s="0" t="s">
        <v>3272</v>
      </c>
      <c r="F171" s="0" t="s">
        <v>2832</v>
      </c>
      <c r="G171" s="0" t="s">
        <v>3273</v>
      </c>
    </row>
    <row customHeight="1" ht="11.25">
      <c r="A172" s="373" t="s">
        <v>14</v>
      </c>
      <c r="B172" s="0" t="s">
        <v>3269</v>
      </c>
      <c r="C172" s="0" t="s">
        <v>3270</v>
      </c>
      <c r="D172" s="0" t="s">
        <v>3269</v>
      </c>
      <c r="E172" s="0" t="s">
        <v>3270</v>
      </c>
      <c r="F172" s="0" t="s">
        <v>2826</v>
      </c>
      <c r="G172" s="0" t="s">
        <v>3274</v>
      </c>
    </row>
    <row customHeight="1" ht="11.25">
      <c r="A173" s="373" t="s">
        <v>14</v>
      </c>
      <c r="B173" s="0" t="s">
        <v>3269</v>
      </c>
      <c r="C173" s="0" t="s">
        <v>3270</v>
      </c>
      <c r="D173" s="0" t="s">
        <v>3275</v>
      </c>
      <c r="E173" s="0" t="s">
        <v>3276</v>
      </c>
      <c r="F173" s="0" t="s">
        <v>2829</v>
      </c>
      <c r="G173" s="0" t="s">
        <v>3277</v>
      </c>
    </row>
    <row customHeight="1" ht="11.25">
      <c r="A174" s="373" t="s">
        <v>14</v>
      </c>
      <c r="B174" s="0" t="s">
        <v>3269</v>
      </c>
      <c r="C174" s="0" t="s">
        <v>3270</v>
      </c>
      <c r="D174" s="0" t="s">
        <v>3278</v>
      </c>
      <c r="E174" s="0" t="s">
        <v>3279</v>
      </c>
      <c r="F174" s="0" t="s">
        <v>2829</v>
      </c>
      <c r="G174" s="0" t="s">
        <v>3280</v>
      </c>
    </row>
    <row customHeight="1" ht="11.25">
      <c r="A175" s="373" t="s">
        <v>14</v>
      </c>
      <c r="B175" s="0" t="s">
        <v>3269</v>
      </c>
      <c r="C175" s="0" t="s">
        <v>3270</v>
      </c>
      <c r="D175" s="0" t="s">
        <v>3281</v>
      </c>
      <c r="E175" s="0" t="s">
        <v>3282</v>
      </c>
      <c r="F175" s="0" t="s">
        <v>2829</v>
      </c>
      <c r="G175" s="0" t="s">
        <v>3283</v>
      </c>
    </row>
    <row customHeight="1" ht="11.25">
      <c r="A176" s="373" t="s">
        <v>14</v>
      </c>
      <c r="B176" s="0" t="s">
        <v>3269</v>
      </c>
      <c r="C176" s="0" t="s">
        <v>3270</v>
      </c>
      <c r="D176" s="0" t="s">
        <v>3284</v>
      </c>
      <c r="E176" s="0" t="s">
        <v>3285</v>
      </c>
      <c r="F176" s="0" t="s">
        <v>2829</v>
      </c>
      <c r="G176" s="0" t="s">
        <v>3286</v>
      </c>
    </row>
    <row customHeight="1" ht="11.25">
      <c r="A177" s="373" t="s">
        <v>14</v>
      </c>
      <c r="B177" s="0" t="s">
        <v>3287</v>
      </c>
      <c r="C177" s="0" t="s">
        <v>3288</v>
      </c>
      <c r="D177" s="0" t="s">
        <v>3289</v>
      </c>
      <c r="E177" s="0" t="s">
        <v>3290</v>
      </c>
      <c r="F177" s="0" t="s">
        <v>2832</v>
      </c>
      <c r="G177" s="0" t="s">
        <v>3291</v>
      </c>
    </row>
    <row customHeight="1" ht="11.25">
      <c r="A178" s="373" t="s">
        <v>14</v>
      </c>
      <c r="B178" s="0" t="s">
        <v>3287</v>
      </c>
      <c r="C178" s="0" t="s">
        <v>3288</v>
      </c>
      <c r="D178" s="0" t="s">
        <v>3292</v>
      </c>
      <c r="E178" s="0" t="s">
        <v>3293</v>
      </c>
      <c r="F178" s="0" t="s">
        <v>2829</v>
      </c>
      <c r="G178" s="0" t="s">
        <v>3294</v>
      </c>
    </row>
    <row customHeight="1" ht="11.25">
      <c r="A179" s="373" t="s">
        <v>14</v>
      </c>
      <c r="B179" s="0" t="s">
        <v>3287</v>
      </c>
      <c r="C179" s="0" t="s">
        <v>3288</v>
      </c>
      <c r="D179" s="0" t="s">
        <v>3295</v>
      </c>
      <c r="E179" s="0" t="s">
        <v>3296</v>
      </c>
      <c r="F179" s="0" t="s">
        <v>2829</v>
      </c>
      <c r="G179" s="0" t="s">
        <v>3297</v>
      </c>
    </row>
    <row customHeight="1" ht="11.25">
      <c r="A180" s="373" t="s">
        <v>14</v>
      </c>
      <c r="B180" s="0" t="s">
        <v>3287</v>
      </c>
      <c r="C180" s="0" t="s">
        <v>3288</v>
      </c>
      <c r="D180" s="0" t="s">
        <v>3298</v>
      </c>
      <c r="E180" s="0" t="s">
        <v>3299</v>
      </c>
      <c r="F180" s="0" t="s">
        <v>2829</v>
      </c>
      <c r="G180" s="0" t="s">
        <v>3300</v>
      </c>
    </row>
    <row customHeight="1" ht="11.25">
      <c r="A181" s="373" t="s">
        <v>14</v>
      </c>
      <c r="B181" s="0" t="s">
        <v>3287</v>
      </c>
      <c r="C181" s="0" t="s">
        <v>3288</v>
      </c>
      <c r="D181" s="0" t="s">
        <v>3301</v>
      </c>
      <c r="E181" s="0" t="s">
        <v>3302</v>
      </c>
      <c r="F181" s="0" t="s">
        <v>2829</v>
      </c>
      <c r="G181" s="0" t="s">
        <v>3303</v>
      </c>
    </row>
    <row customHeight="1" ht="11.25">
      <c r="A182" s="373" t="s">
        <v>14</v>
      </c>
      <c r="B182" s="0" t="s">
        <v>3287</v>
      </c>
      <c r="C182" s="0" t="s">
        <v>3288</v>
      </c>
      <c r="D182" s="0" t="s">
        <v>3304</v>
      </c>
      <c r="E182" s="0" t="s">
        <v>3305</v>
      </c>
      <c r="F182" s="0" t="s">
        <v>2829</v>
      </c>
      <c r="G182" s="0" t="s">
        <v>3306</v>
      </c>
    </row>
    <row customHeight="1" ht="11.25">
      <c r="A183" s="373" t="s">
        <v>14</v>
      </c>
      <c r="B183" s="0" t="s">
        <v>3287</v>
      </c>
      <c r="C183" s="0" t="s">
        <v>3288</v>
      </c>
      <c r="D183" s="0" t="s">
        <v>3307</v>
      </c>
      <c r="E183" s="0" t="s">
        <v>3308</v>
      </c>
      <c r="F183" s="0" t="s">
        <v>2829</v>
      </c>
      <c r="G183" s="0" t="s">
        <v>3309</v>
      </c>
    </row>
    <row customHeight="1" ht="11.25">
      <c r="A184" s="373" t="s">
        <v>14</v>
      </c>
      <c r="B184" s="0" t="s">
        <v>3287</v>
      </c>
      <c r="C184" s="0" t="s">
        <v>3288</v>
      </c>
      <c r="D184" s="0" t="s">
        <v>3310</v>
      </c>
      <c r="E184" s="0" t="s">
        <v>3311</v>
      </c>
      <c r="F184" s="0" t="s">
        <v>2829</v>
      </c>
      <c r="G184" s="0" t="s">
        <v>3312</v>
      </c>
    </row>
    <row customHeight="1" ht="11.25">
      <c r="A185" s="373" t="s">
        <v>14</v>
      </c>
      <c r="B185" s="0" t="s">
        <v>3287</v>
      </c>
      <c r="C185" s="0" t="s">
        <v>3288</v>
      </c>
      <c r="D185" s="0" t="s">
        <v>3287</v>
      </c>
      <c r="E185" s="0" t="s">
        <v>3288</v>
      </c>
      <c r="F185" s="0" t="s">
        <v>2826</v>
      </c>
      <c r="G185" s="0" t="s">
        <v>3313</v>
      </c>
    </row>
    <row customHeight="1" ht="11.25">
      <c r="A186" s="373" t="s">
        <v>14</v>
      </c>
      <c r="B186" s="0" t="s">
        <v>3287</v>
      </c>
      <c r="C186" s="0" t="s">
        <v>3288</v>
      </c>
      <c r="D186" s="0" t="s">
        <v>3314</v>
      </c>
      <c r="E186" s="0" t="s">
        <v>3315</v>
      </c>
      <c r="F186" s="0" t="s">
        <v>2829</v>
      </c>
      <c r="G186" s="0" t="s">
        <v>3316</v>
      </c>
    </row>
    <row customHeight="1" ht="11.25">
      <c r="A187" s="373" t="s">
        <v>14</v>
      </c>
      <c r="B187" s="0" t="s">
        <v>3287</v>
      </c>
      <c r="C187" s="0" t="s">
        <v>3288</v>
      </c>
      <c r="D187" s="0" t="s">
        <v>3317</v>
      </c>
      <c r="E187" s="0" t="s">
        <v>3318</v>
      </c>
      <c r="F187" s="0" t="s">
        <v>2829</v>
      </c>
      <c r="G187" s="0" t="s">
        <v>3319</v>
      </c>
    </row>
    <row customHeight="1" ht="11.25">
      <c r="A188" s="373" t="s">
        <v>14</v>
      </c>
      <c r="B188" s="0" t="s">
        <v>3287</v>
      </c>
      <c r="C188" s="0" t="s">
        <v>3288</v>
      </c>
      <c r="D188" s="0" t="s">
        <v>3320</v>
      </c>
      <c r="E188" s="0" t="s">
        <v>3321</v>
      </c>
      <c r="F188" s="0" t="s">
        <v>2829</v>
      </c>
      <c r="G188" s="0" t="s">
        <v>3322</v>
      </c>
    </row>
    <row customHeight="1" ht="11.25">
      <c r="A189" s="373" t="s">
        <v>14</v>
      </c>
      <c r="B189" s="0" t="s">
        <v>3323</v>
      </c>
      <c r="C189" s="0" t="s">
        <v>3324</v>
      </c>
      <c r="D189" s="0" t="s">
        <v>3325</v>
      </c>
      <c r="E189" s="0" t="s">
        <v>3326</v>
      </c>
      <c r="F189" s="0" t="s">
        <v>2829</v>
      </c>
      <c r="G189" s="0" t="s">
        <v>3327</v>
      </c>
    </row>
    <row customHeight="1" ht="11.25">
      <c r="A190" s="373" t="s">
        <v>14</v>
      </c>
      <c r="B190" s="0" t="s">
        <v>3323</v>
      </c>
      <c r="C190" s="0" t="s">
        <v>3324</v>
      </c>
      <c r="D190" s="0" t="s">
        <v>3328</v>
      </c>
      <c r="E190" s="0" t="s">
        <v>3329</v>
      </c>
      <c r="F190" s="0" t="s">
        <v>2829</v>
      </c>
      <c r="G190" s="0" t="s">
        <v>3330</v>
      </c>
    </row>
    <row customHeight="1" ht="11.25">
      <c r="A191" s="373" t="s">
        <v>14</v>
      </c>
      <c r="B191" s="0" t="s">
        <v>3323</v>
      </c>
      <c r="C191" s="0" t="s">
        <v>3324</v>
      </c>
      <c r="D191" s="0" t="s">
        <v>3331</v>
      </c>
      <c r="E191" s="0" t="s">
        <v>3332</v>
      </c>
      <c r="F191" s="0" t="s">
        <v>2829</v>
      </c>
      <c r="G191" s="0" t="s">
        <v>3333</v>
      </c>
    </row>
    <row customHeight="1" ht="11.25">
      <c r="A192" s="373" t="s">
        <v>14</v>
      </c>
      <c r="B192" s="0" t="s">
        <v>3323</v>
      </c>
      <c r="C192" s="0" t="s">
        <v>3324</v>
      </c>
      <c r="D192" s="0" t="s">
        <v>3334</v>
      </c>
      <c r="E192" s="0" t="s">
        <v>3335</v>
      </c>
      <c r="F192" s="0" t="s">
        <v>2829</v>
      </c>
      <c r="G192" s="0" t="s">
        <v>3336</v>
      </c>
    </row>
    <row customHeight="1" ht="11.25">
      <c r="A193" s="373" t="s">
        <v>14</v>
      </c>
      <c r="B193" s="0" t="s">
        <v>3323</v>
      </c>
      <c r="C193" s="0" t="s">
        <v>3324</v>
      </c>
      <c r="D193" s="0" t="s">
        <v>3337</v>
      </c>
      <c r="E193" s="0" t="s">
        <v>3338</v>
      </c>
      <c r="F193" s="0" t="s">
        <v>2829</v>
      </c>
      <c r="G193" s="0" t="s">
        <v>3339</v>
      </c>
    </row>
    <row customHeight="1" ht="11.25">
      <c r="A194" s="373" t="s">
        <v>14</v>
      </c>
      <c r="B194" s="0" t="s">
        <v>3323</v>
      </c>
      <c r="C194" s="0" t="s">
        <v>3324</v>
      </c>
      <c r="D194" s="0" t="s">
        <v>3340</v>
      </c>
      <c r="E194" s="0" t="s">
        <v>3341</v>
      </c>
      <c r="F194" s="0" t="s">
        <v>2829</v>
      </c>
      <c r="G194" s="0" t="s">
        <v>3342</v>
      </c>
    </row>
    <row customHeight="1" ht="11.25">
      <c r="A195" s="373" t="s">
        <v>14</v>
      </c>
      <c r="B195" s="0" t="s">
        <v>3323</v>
      </c>
      <c r="C195" s="0" t="s">
        <v>3324</v>
      </c>
      <c r="D195" s="0" t="s">
        <v>3343</v>
      </c>
      <c r="E195" s="0" t="s">
        <v>3344</v>
      </c>
      <c r="F195" s="0" t="s">
        <v>2829</v>
      </c>
      <c r="G195" s="0" t="s">
        <v>3345</v>
      </c>
    </row>
    <row customHeight="1" ht="11.25">
      <c r="A196" s="373" t="s">
        <v>14</v>
      </c>
      <c r="B196" s="0" t="s">
        <v>3323</v>
      </c>
      <c r="C196" s="0" t="s">
        <v>3324</v>
      </c>
      <c r="D196" s="0" t="s">
        <v>3346</v>
      </c>
      <c r="E196" s="0" t="s">
        <v>3347</v>
      </c>
      <c r="F196" s="0" t="s">
        <v>2829</v>
      </c>
      <c r="G196" s="0" t="s">
        <v>3348</v>
      </c>
    </row>
    <row customHeight="1" ht="11.25">
      <c r="A197" s="373" t="s">
        <v>14</v>
      </c>
      <c r="B197" s="0" t="s">
        <v>3323</v>
      </c>
      <c r="C197" s="0" t="s">
        <v>3324</v>
      </c>
      <c r="D197" s="0" t="s">
        <v>3323</v>
      </c>
      <c r="E197" s="0" t="s">
        <v>3324</v>
      </c>
      <c r="F197" s="0" t="s">
        <v>2826</v>
      </c>
      <c r="G197" s="0" t="s">
        <v>3349</v>
      </c>
    </row>
    <row customHeight="1" ht="11.25">
      <c r="A198" s="373" t="s">
        <v>14</v>
      </c>
      <c r="B198" s="0" t="s">
        <v>3323</v>
      </c>
      <c r="C198" s="0" t="s">
        <v>3324</v>
      </c>
      <c r="D198" s="0" t="s">
        <v>3350</v>
      </c>
      <c r="E198" s="0" t="s">
        <v>3351</v>
      </c>
      <c r="F198" s="0" t="s">
        <v>2829</v>
      </c>
      <c r="G198" s="0" t="s">
        <v>3352</v>
      </c>
    </row>
    <row customHeight="1" ht="11.25">
      <c r="A199" s="373" t="s">
        <v>14</v>
      </c>
      <c r="B199" s="0" t="s">
        <v>3323</v>
      </c>
      <c r="C199" s="0" t="s">
        <v>3324</v>
      </c>
      <c r="D199" s="0" t="s">
        <v>3353</v>
      </c>
      <c r="E199" s="0" t="s">
        <v>3354</v>
      </c>
      <c r="F199" s="0" t="s">
        <v>2829</v>
      </c>
      <c r="G199" s="0" t="s">
        <v>3355</v>
      </c>
    </row>
    <row customHeight="1" ht="11.25">
      <c r="A200" s="373" t="s">
        <v>14</v>
      </c>
      <c r="B200" s="0" t="s">
        <v>3323</v>
      </c>
      <c r="C200" s="0" t="s">
        <v>3324</v>
      </c>
      <c r="D200" s="0" t="s">
        <v>3356</v>
      </c>
      <c r="E200" s="0" t="s">
        <v>3357</v>
      </c>
      <c r="F200" s="0" t="s">
        <v>2829</v>
      </c>
      <c r="G200" s="0" t="s">
        <v>3358</v>
      </c>
    </row>
    <row customHeight="1" ht="11.25">
      <c r="A201" s="373" t="s">
        <v>14</v>
      </c>
      <c r="B201" s="0" t="s">
        <v>3323</v>
      </c>
      <c r="C201" s="0" t="s">
        <v>3324</v>
      </c>
      <c r="D201" s="0" t="s">
        <v>3213</v>
      </c>
      <c r="E201" s="0" t="s">
        <v>3359</v>
      </c>
      <c r="F201" s="0" t="s">
        <v>2829</v>
      </c>
      <c r="G201" s="0" t="s">
        <v>3360</v>
      </c>
    </row>
    <row customHeight="1" ht="11.25">
      <c r="A202" s="373" t="s">
        <v>14</v>
      </c>
      <c r="B202" s="0" t="s">
        <v>3323</v>
      </c>
      <c r="C202" s="0" t="s">
        <v>3324</v>
      </c>
      <c r="D202" s="0" t="s">
        <v>3361</v>
      </c>
      <c r="E202" s="0" t="s">
        <v>3362</v>
      </c>
      <c r="F202" s="0" t="s">
        <v>2829</v>
      </c>
      <c r="G202" s="0" t="s">
        <v>3363</v>
      </c>
    </row>
    <row customHeight="1" ht="11.25">
      <c r="A203" s="373" t="s">
        <v>14</v>
      </c>
      <c r="B203" s="0" t="s">
        <v>3323</v>
      </c>
      <c r="C203" s="0" t="s">
        <v>3324</v>
      </c>
      <c r="D203" s="0" t="s">
        <v>3364</v>
      </c>
      <c r="E203" s="0" t="s">
        <v>3365</v>
      </c>
      <c r="F203" s="0" t="s">
        <v>2829</v>
      </c>
      <c r="G203" s="0" t="s">
        <v>3366</v>
      </c>
    </row>
    <row customHeight="1" ht="11.25">
      <c r="A204" s="373" t="s">
        <v>14</v>
      </c>
      <c r="B204" s="0" t="s">
        <v>3323</v>
      </c>
      <c r="C204" s="0" t="s">
        <v>3324</v>
      </c>
      <c r="D204" s="0" t="s">
        <v>3367</v>
      </c>
      <c r="E204" s="0" t="s">
        <v>3368</v>
      </c>
      <c r="F204" s="0" t="s">
        <v>2829</v>
      </c>
      <c r="G204" s="0" t="s">
        <v>3369</v>
      </c>
    </row>
    <row customHeight="1" ht="11.25">
      <c r="A205" s="373" t="s">
        <v>14</v>
      </c>
      <c r="B205" s="0" t="s">
        <v>3323</v>
      </c>
      <c r="C205" s="0" t="s">
        <v>3324</v>
      </c>
      <c r="D205" s="0" t="s">
        <v>3370</v>
      </c>
      <c r="E205" s="0" t="s">
        <v>3371</v>
      </c>
      <c r="F205" s="0" t="s">
        <v>2829</v>
      </c>
      <c r="G205" s="0" t="s">
        <v>3372</v>
      </c>
    </row>
    <row customHeight="1" ht="11.25">
      <c r="A206" s="373" t="s">
        <v>14</v>
      </c>
      <c r="B206" s="0" t="s">
        <v>3373</v>
      </c>
      <c r="C206" s="0" t="s">
        <v>3374</v>
      </c>
      <c r="D206" s="0" t="s">
        <v>3375</v>
      </c>
      <c r="E206" s="0" t="s">
        <v>3376</v>
      </c>
      <c r="F206" s="0" t="s">
        <v>2832</v>
      </c>
      <c r="G206" s="0" t="s">
        <v>3377</v>
      </c>
    </row>
    <row customHeight="1" ht="11.25">
      <c r="A207" s="373" t="s">
        <v>14</v>
      </c>
      <c r="B207" s="0" t="s">
        <v>3373</v>
      </c>
      <c r="C207" s="0" t="s">
        <v>3374</v>
      </c>
      <c r="D207" s="0" t="s">
        <v>3378</v>
      </c>
      <c r="E207" s="0" t="s">
        <v>3379</v>
      </c>
      <c r="F207" s="0" t="s">
        <v>2829</v>
      </c>
      <c r="G207" s="0" t="s">
        <v>3380</v>
      </c>
    </row>
    <row customHeight="1" ht="11.25">
      <c r="A208" s="373" t="s">
        <v>14</v>
      </c>
      <c r="B208" s="0" t="s">
        <v>3373</v>
      </c>
      <c r="C208" s="0" t="s">
        <v>3374</v>
      </c>
      <c r="D208" s="0" t="s">
        <v>3381</v>
      </c>
      <c r="E208" s="0" t="s">
        <v>3382</v>
      </c>
      <c r="F208" s="0" t="s">
        <v>2829</v>
      </c>
      <c r="G208" s="0" t="s">
        <v>3383</v>
      </c>
    </row>
    <row customHeight="1" ht="11.25">
      <c r="A209" s="373" t="s">
        <v>14</v>
      </c>
      <c r="B209" s="0" t="s">
        <v>3373</v>
      </c>
      <c r="C209" s="0" t="s">
        <v>3374</v>
      </c>
      <c r="D209" s="0" t="s">
        <v>3384</v>
      </c>
      <c r="E209" s="0" t="s">
        <v>3385</v>
      </c>
      <c r="F209" s="0" t="s">
        <v>2829</v>
      </c>
      <c r="G209" s="0" t="s">
        <v>3386</v>
      </c>
    </row>
    <row customHeight="1" ht="11.25">
      <c r="A210" s="373" t="s">
        <v>14</v>
      </c>
      <c r="B210" s="0" t="s">
        <v>3373</v>
      </c>
      <c r="C210" s="0" t="s">
        <v>3374</v>
      </c>
      <c r="D210" s="0" t="s">
        <v>3387</v>
      </c>
      <c r="E210" s="0" t="s">
        <v>3388</v>
      </c>
      <c r="F210" s="0" t="s">
        <v>2829</v>
      </c>
      <c r="G210" s="0" t="s">
        <v>3389</v>
      </c>
    </row>
    <row customHeight="1" ht="11.25">
      <c r="A211" s="373" t="s">
        <v>14</v>
      </c>
      <c r="B211" s="0" t="s">
        <v>3373</v>
      </c>
      <c r="C211" s="0" t="s">
        <v>3374</v>
      </c>
      <c r="D211" s="0" t="s">
        <v>3390</v>
      </c>
      <c r="E211" s="0" t="s">
        <v>3391</v>
      </c>
      <c r="F211" s="0" t="s">
        <v>2829</v>
      </c>
      <c r="G211" s="0" t="s">
        <v>3392</v>
      </c>
    </row>
    <row customHeight="1" ht="11.25">
      <c r="A212" s="373" t="s">
        <v>14</v>
      </c>
      <c r="B212" s="0" t="s">
        <v>3373</v>
      </c>
      <c r="C212" s="0" t="s">
        <v>3374</v>
      </c>
      <c r="D212" s="0" t="s">
        <v>3393</v>
      </c>
      <c r="E212" s="0" t="s">
        <v>3394</v>
      </c>
      <c r="F212" s="0" t="s">
        <v>2829</v>
      </c>
      <c r="G212" s="0" t="s">
        <v>3395</v>
      </c>
    </row>
    <row customHeight="1" ht="11.25">
      <c r="A213" s="373" t="s">
        <v>14</v>
      </c>
      <c r="B213" s="0" t="s">
        <v>3373</v>
      </c>
      <c r="C213" s="0" t="s">
        <v>3374</v>
      </c>
      <c r="D213" s="0" t="s">
        <v>3396</v>
      </c>
      <c r="E213" s="0" t="s">
        <v>3397</v>
      </c>
      <c r="F213" s="0" t="s">
        <v>2829</v>
      </c>
      <c r="G213" s="0" t="s">
        <v>3398</v>
      </c>
    </row>
    <row customHeight="1" ht="11.25">
      <c r="A214" s="373" t="s">
        <v>14</v>
      </c>
      <c r="B214" s="0" t="s">
        <v>3373</v>
      </c>
      <c r="C214" s="0" t="s">
        <v>3374</v>
      </c>
      <c r="D214" s="0" t="s">
        <v>3399</v>
      </c>
      <c r="E214" s="0" t="s">
        <v>3400</v>
      </c>
      <c r="F214" s="0" t="s">
        <v>2829</v>
      </c>
      <c r="G214" s="0" t="s">
        <v>3401</v>
      </c>
    </row>
    <row customHeight="1" ht="11.25">
      <c r="A215" s="373" t="s">
        <v>14</v>
      </c>
      <c r="B215" s="0" t="s">
        <v>3373</v>
      </c>
      <c r="C215" s="0" t="s">
        <v>3374</v>
      </c>
      <c r="D215" s="0" t="s">
        <v>3402</v>
      </c>
      <c r="E215" s="0" t="s">
        <v>3403</v>
      </c>
      <c r="F215" s="0" t="s">
        <v>2829</v>
      </c>
      <c r="G215" s="0" t="s">
        <v>3404</v>
      </c>
    </row>
    <row customHeight="1" ht="11.25">
      <c r="A216" s="373" t="s">
        <v>14</v>
      </c>
      <c r="B216" s="0" t="s">
        <v>3373</v>
      </c>
      <c r="C216" s="0" t="s">
        <v>3374</v>
      </c>
      <c r="D216" s="0" t="s">
        <v>3405</v>
      </c>
      <c r="E216" s="0" t="s">
        <v>3406</v>
      </c>
      <c r="F216" s="0" t="s">
        <v>2829</v>
      </c>
      <c r="G216" s="0" t="s">
        <v>3407</v>
      </c>
    </row>
    <row customHeight="1" ht="11.25">
      <c r="A217" s="373" t="s">
        <v>14</v>
      </c>
      <c r="B217" s="0" t="s">
        <v>3373</v>
      </c>
      <c r="C217" s="0" t="s">
        <v>3374</v>
      </c>
      <c r="D217" s="0" t="s">
        <v>3408</v>
      </c>
      <c r="E217" s="0" t="s">
        <v>3409</v>
      </c>
      <c r="F217" s="0" t="s">
        <v>2829</v>
      </c>
      <c r="G217" s="0" t="s">
        <v>3410</v>
      </c>
    </row>
    <row customHeight="1" ht="11.25">
      <c r="A218" s="373" t="s">
        <v>14</v>
      </c>
      <c r="B218" s="0" t="s">
        <v>3373</v>
      </c>
      <c r="C218" s="0" t="s">
        <v>3374</v>
      </c>
      <c r="D218" s="0" t="s">
        <v>3373</v>
      </c>
      <c r="E218" s="0" t="s">
        <v>3374</v>
      </c>
      <c r="F218" s="0" t="s">
        <v>2826</v>
      </c>
      <c r="G218" s="0" t="s">
        <v>3411</v>
      </c>
    </row>
    <row customHeight="1" ht="11.25">
      <c r="A219" s="373" t="s">
        <v>14</v>
      </c>
      <c r="B219" s="0" t="s">
        <v>3373</v>
      </c>
      <c r="C219" s="0" t="s">
        <v>3374</v>
      </c>
      <c r="D219" s="0" t="s">
        <v>3412</v>
      </c>
      <c r="E219" s="0" t="s">
        <v>3413</v>
      </c>
      <c r="F219" s="0" t="s">
        <v>2829</v>
      </c>
      <c r="G219" s="0" t="s">
        <v>3414</v>
      </c>
    </row>
    <row customHeight="1" ht="11.25">
      <c r="A220" s="373" t="s">
        <v>14</v>
      </c>
      <c r="B220" s="0" t="s">
        <v>3415</v>
      </c>
      <c r="C220" s="0" t="s">
        <v>3416</v>
      </c>
      <c r="D220" s="0" t="s">
        <v>3417</v>
      </c>
      <c r="E220" s="0" t="s">
        <v>3418</v>
      </c>
      <c r="F220" s="0" t="s">
        <v>2832</v>
      </c>
      <c r="G220" s="0" t="s">
        <v>3419</v>
      </c>
    </row>
    <row customHeight="1" ht="11.25">
      <c r="A221" s="373" t="s">
        <v>14</v>
      </c>
      <c r="B221" s="0" t="s">
        <v>3415</v>
      </c>
      <c r="C221" s="0" t="s">
        <v>3416</v>
      </c>
      <c r="D221" s="0" t="s">
        <v>3420</v>
      </c>
      <c r="E221" s="0" t="s">
        <v>3421</v>
      </c>
      <c r="F221" s="0" t="s">
        <v>2829</v>
      </c>
      <c r="G221" s="0" t="s">
        <v>3422</v>
      </c>
    </row>
    <row customHeight="1" ht="11.25">
      <c r="A222" s="373" t="s">
        <v>14</v>
      </c>
      <c r="B222" s="0" t="s">
        <v>3415</v>
      </c>
      <c r="C222" s="0" t="s">
        <v>3416</v>
      </c>
      <c r="D222" s="0" t="s">
        <v>3423</v>
      </c>
      <c r="E222" s="0" t="s">
        <v>3424</v>
      </c>
      <c r="F222" s="0" t="s">
        <v>2829</v>
      </c>
      <c r="G222" s="0" t="s">
        <v>3425</v>
      </c>
    </row>
    <row customHeight="1" ht="11.25">
      <c r="A223" s="373" t="s">
        <v>14</v>
      </c>
      <c r="B223" s="0" t="s">
        <v>3415</v>
      </c>
      <c r="C223" s="0" t="s">
        <v>3416</v>
      </c>
      <c r="D223" s="0" t="s">
        <v>3426</v>
      </c>
      <c r="E223" s="0" t="s">
        <v>3427</v>
      </c>
      <c r="F223" s="0" t="s">
        <v>2829</v>
      </c>
      <c r="G223" s="0" t="s">
        <v>3428</v>
      </c>
    </row>
    <row customHeight="1" ht="11.25">
      <c r="A224" s="373" t="s">
        <v>14</v>
      </c>
      <c r="B224" s="0" t="s">
        <v>3415</v>
      </c>
      <c r="C224" s="0" t="s">
        <v>3416</v>
      </c>
      <c r="D224" s="0" t="s">
        <v>3429</v>
      </c>
      <c r="E224" s="0" t="s">
        <v>3430</v>
      </c>
      <c r="F224" s="0" t="s">
        <v>2829</v>
      </c>
      <c r="G224" s="0" t="s">
        <v>3431</v>
      </c>
    </row>
    <row customHeight="1" ht="11.25">
      <c r="A225" s="373" t="s">
        <v>14</v>
      </c>
      <c r="B225" s="0" t="s">
        <v>3415</v>
      </c>
      <c r="C225" s="0" t="s">
        <v>3416</v>
      </c>
      <c r="D225" s="0" t="s">
        <v>3432</v>
      </c>
      <c r="E225" s="0" t="s">
        <v>3433</v>
      </c>
      <c r="F225" s="0" t="s">
        <v>2829</v>
      </c>
      <c r="G225" s="0" t="s">
        <v>3434</v>
      </c>
    </row>
    <row customHeight="1" ht="11.25">
      <c r="A226" s="373" t="s">
        <v>14</v>
      </c>
      <c r="B226" s="0" t="s">
        <v>3415</v>
      </c>
      <c r="C226" s="0" t="s">
        <v>3416</v>
      </c>
      <c r="D226" s="0" t="s">
        <v>3435</v>
      </c>
      <c r="E226" s="0" t="s">
        <v>3436</v>
      </c>
      <c r="F226" s="0" t="s">
        <v>2829</v>
      </c>
      <c r="G226" s="0" t="s">
        <v>3437</v>
      </c>
    </row>
    <row customHeight="1" ht="11.25">
      <c r="A227" s="373" t="s">
        <v>14</v>
      </c>
      <c r="B227" s="0" t="s">
        <v>3415</v>
      </c>
      <c r="C227" s="0" t="s">
        <v>3416</v>
      </c>
      <c r="D227" s="0" t="s">
        <v>3438</v>
      </c>
      <c r="E227" s="0" t="s">
        <v>3439</v>
      </c>
      <c r="F227" s="0" t="s">
        <v>2829</v>
      </c>
      <c r="G227" s="0" t="s">
        <v>3440</v>
      </c>
    </row>
    <row customHeight="1" ht="11.25">
      <c r="A228" s="373" t="s">
        <v>14</v>
      </c>
      <c r="B228" s="0" t="s">
        <v>3415</v>
      </c>
      <c r="C228" s="0" t="s">
        <v>3416</v>
      </c>
      <c r="D228" s="0" t="s">
        <v>3441</v>
      </c>
      <c r="E228" s="0" t="s">
        <v>3442</v>
      </c>
      <c r="F228" s="0" t="s">
        <v>2829</v>
      </c>
      <c r="G228" s="0" t="s">
        <v>3443</v>
      </c>
    </row>
    <row customHeight="1" ht="11.25">
      <c r="A229" s="373" t="s">
        <v>14</v>
      </c>
      <c r="B229" s="0" t="s">
        <v>3415</v>
      </c>
      <c r="C229" s="0" t="s">
        <v>3416</v>
      </c>
      <c r="D229" s="0" t="s">
        <v>3444</v>
      </c>
      <c r="E229" s="0" t="s">
        <v>3445</v>
      </c>
      <c r="F229" s="0" t="s">
        <v>2829</v>
      </c>
      <c r="G229" s="0" t="s">
        <v>3446</v>
      </c>
    </row>
    <row customHeight="1" ht="11.25">
      <c r="A230" s="373" t="s">
        <v>14</v>
      </c>
      <c r="B230" s="0" t="s">
        <v>3415</v>
      </c>
      <c r="C230" s="0" t="s">
        <v>3416</v>
      </c>
      <c r="D230" s="0" t="s">
        <v>3447</v>
      </c>
      <c r="E230" s="0" t="s">
        <v>3448</v>
      </c>
      <c r="F230" s="0" t="s">
        <v>2861</v>
      </c>
      <c r="G230" s="0" t="s">
        <v>3449</v>
      </c>
    </row>
    <row customHeight="1" ht="11.25">
      <c r="A231" s="373" t="s">
        <v>14</v>
      </c>
      <c r="B231" s="0" t="s">
        <v>3415</v>
      </c>
      <c r="C231" s="0" t="s">
        <v>3416</v>
      </c>
      <c r="D231" s="0" t="s">
        <v>3450</v>
      </c>
      <c r="E231" s="0" t="s">
        <v>3451</v>
      </c>
      <c r="F231" s="0" t="s">
        <v>2829</v>
      </c>
      <c r="G231" s="0" t="s">
        <v>3452</v>
      </c>
    </row>
    <row customHeight="1" ht="11.25">
      <c r="A232" s="373" t="s">
        <v>14</v>
      </c>
      <c r="B232" s="0" t="s">
        <v>3415</v>
      </c>
      <c r="C232" s="0" t="s">
        <v>3416</v>
      </c>
      <c r="D232" s="0" t="s">
        <v>2929</v>
      </c>
      <c r="E232" s="0" t="s">
        <v>3453</v>
      </c>
      <c r="F232" s="0" t="s">
        <v>2829</v>
      </c>
      <c r="G232" s="0" t="s">
        <v>3454</v>
      </c>
    </row>
    <row customHeight="1" ht="11.25">
      <c r="A233" s="373" t="s">
        <v>14</v>
      </c>
      <c r="B233" s="0" t="s">
        <v>3415</v>
      </c>
      <c r="C233" s="0" t="s">
        <v>3416</v>
      </c>
      <c r="D233" s="0" t="s">
        <v>3455</v>
      </c>
      <c r="E233" s="0" t="s">
        <v>3456</v>
      </c>
      <c r="F233" s="0" t="s">
        <v>2829</v>
      </c>
      <c r="G233" s="0" t="s">
        <v>3457</v>
      </c>
    </row>
    <row customHeight="1" ht="11.25">
      <c r="A234" s="373" t="s">
        <v>14</v>
      </c>
      <c r="B234" s="0" t="s">
        <v>3415</v>
      </c>
      <c r="C234" s="0" t="s">
        <v>3416</v>
      </c>
      <c r="D234" s="0" t="s">
        <v>3458</v>
      </c>
      <c r="E234" s="0" t="s">
        <v>3459</v>
      </c>
      <c r="F234" s="0" t="s">
        <v>2829</v>
      </c>
      <c r="G234" s="0" t="s">
        <v>3460</v>
      </c>
    </row>
    <row customHeight="1" ht="11.25">
      <c r="A235" s="373" t="s">
        <v>14</v>
      </c>
      <c r="B235" s="0" t="s">
        <v>3415</v>
      </c>
      <c r="C235" s="0" t="s">
        <v>3416</v>
      </c>
      <c r="D235" s="0" t="s">
        <v>3461</v>
      </c>
      <c r="E235" s="0" t="s">
        <v>3462</v>
      </c>
      <c r="F235" s="0" t="s">
        <v>2829</v>
      </c>
      <c r="G235" s="0" t="s">
        <v>3463</v>
      </c>
    </row>
    <row customHeight="1" ht="11.25">
      <c r="A236" s="373" t="s">
        <v>14</v>
      </c>
      <c r="B236" s="0" t="s">
        <v>3415</v>
      </c>
      <c r="C236" s="0" t="s">
        <v>3416</v>
      </c>
      <c r="D236" s="0" t="s">
        <v>3464</v>
      </c>
      <c r="E236" s="0" t="s">
        <v>3465</v>
      </c>
      <c r="F236" s="0" t="s">
        <v>2829</v>
      </c>
      <c r="G236" s="0" t="s">
        <v>3466</v>
      </c>
    </row>
    <row customHeight="1" ht="11.25">
      <c r="A237" s="373" t="s">
        <v>14</v>
      </c>
      <c r="B237" s="0" t="s">
        <v>3415</v>
      </c>
      <c r="C237" s="0" t="s">
        <v>3416</v>
      </c>
      <c r="D237" s="0" t="s">
        <v>3467</v>
      </c>
      <c r="E237" s="0" t="s">
        <v>3468</v>
      </c>
      <c r="F237" s="0" t="s">
        <v>2829</v>
      </c>
      <c r="G237" s="0" t="s">
        <v>3469</v>
      </c>
    </row>
    <row customHeight="1" ht="11.25">
      <c r="A238" s="373" t="s">
        <v>14</v>
      </c>
      <c r="B238" s="0" t="s">
        <v>3415</v>
      </c>
      <c r="C238" s="0" t="s">
        <v>3416</v>
      </c>
      <c r="D238" s="0" t="s">
        <v>3470</v>
      </c>
      <c r="E238" s="0" t="s">
        <v>3471</v>
      </c>
      <c r="F238" s="0" t="s">
        <v>2829</v>
      </c>
      <c r="G238" s="0" t="s">
        <v>3472</v>
      </c>
    </row>
    <row customHeight="1" ht="11.25">
      <c r="A239" s="373" t="s">
        <v>14</v>
      </c>
      <c r="B239" s="0" t="s">
        <v>3415</v>
      </c>
      <c r="C239" s="0" t="s">
        <v>3416</v>
      </c>
      <c r="D239" s="0" t="s">
        <v>3415</v>
      </c>
      <c r="E239" s="0" t="s">
        <v>3416</v>
      </c>
      <c r="F239" s="0" t="s">
        <v>2826</v>
      </c>
      <c r="G239" s="0" t="s">
        <v>3473</v>
      </c>
    </row>
    <row customHeight="1" ht="11.25">
      <c r="A240" s="373" t="s">
        <v>14</v>
      </c>
      <c r="B240" s="0" t="s">
        <v>3474</v>
      </c>
      <c r="C240" s="0" t="s">
        <v>3475</v>
      </c>
      <c r="D240" s="0" t="s">
        <v>3476</v>
      </c>
      <c r="E240" s="0" t="s">
        <v>3477</v>
      </c>
      <c r="F240" s="0" t="s">
        <v>2832</v>
      </c>
      <c r="G240" s="0" t="s">
        <v>3478</v>
      </c>
    </row>
    <row customHeight="1" ht="11.25">
      <c r="A241" s="373" t="s">
        <v>14</v>
      </c>
      <c r="B241" s="0" t="s">
        <v>3474</v>
      </c>
      <c r="C241" s="0" t="s">
        <v>3475</v>
      </c>
      <c r="D241" s="0" t="s">
        <v>3479</v>
      </c>
      <c r="E241" s="0" t="s">
        <v>3480</v>
      </c>
      <c r="F241" s="0" t="s">
        <v>2829</v>
      </c>
      <c r="G241" s="0" t="s">
        <v>3481</v>
      </c>
    </row>
    <row customHeight="1" ht="11.25">
      <c r="A242" s="373" t="s">
        <v>14</v>
      </c>
      <c r="B242" s="0" t="s">
        <v>3474</v>
      </c>
      <c r="C242" s="0" t="s">
        <v>3475</v>
      </c>
      <c r="D242" s="0" t="s">
        <v>3482</v>
      </c>
      <c r="E242" s="0" t="s">
        <v>3483</v>
      </c>
      <c r="F242" s="0" t="s">
        <v>2829</v>
      </c>
      <c r="G242" s="0" t="s">
        <v>3484</v>
      </c>
    </row>
    <row customHeight="1" ht="11.25">
      <c r="A243" s="373" t="s">
        <v>14</v>
      </c>
      <c r="B243" s="0" t="s">
        <v>3474</v>
      </c>
      <c r="C243" s="0" t="s">
        <v>3475</v>
      </c>
      <c r="D243" s="0" t="s">
        <v>2849</v>
      </c>
      <c r="E243" s="0" t="s">
        <v>3485</v>
      </c>
      <c r="F243" s="0" t="s">
        <v>2829</v>
      </c>
      <c r="G243" s="0" t="s">
        <v>3486</v>
      </c>
    </row>
    <row customHeight="1" ht="11.25">
      <c r="A244" s="373" t="s">
        <v>14</v>
      </c>
      <c r="B244" s="0" t="s">
        <v>3474</v>
      </c>
      <c r="C244" s="0" t="s">
        <v>3475</v>
      </c>
      <c r="D244" s="0" t="s">
        <v>3487</v>
      </c>
      <c r="E244" s="0" t="s">
        <v>3488</v>
      </c>
      <c r="F244" s="0" t="s">
        <v>2829</v>
      </c>
      <c r="G244" s="0" t="s">
        <v>3489</v>
      </c>
    </row>
    <row customHeight="1" ht="11.25">
      <c r="A245" s="373" t="s">
        <v>14</v>
      </c>
      <c r="B245" s="0" t="s">
        <v>3474</v>
      </c>
      <c r="C245" s="0" t="s">
        <v>3475</v>
      </c>
      <c r="D245" s="0" t="s">
        <v>3490</v>
      </c>
      <c r="E245" s="0" t="s">
        <v>3491</v>
      </c>
      <c r="F245" s="0" t="s">
        <v>2829</v>
      </c>
      <c r="G245" s="0" t="s">
        <v>3492</v>
      </c>
    </row>
    <row customHeight="1" ht="11.25">
      <c r="A246" s="373" t="s">
        <v>14</v>
      </c>
      <c r="B246" s="0" t="s">
        <v>3474</v>
      </c>
      <c r="C246" s="0" t="s">
        <v>3475</v>
      </c>
      <c r="D246" s="0" t="s">
        <v>3493</v>
      </c>
      <c r="E246" s="0" t="s">
        <v>3494</v>
      </c>
      <c r="F246" s="0" t="s">
        <v>2829</v>
      </c>
      <c r="G246" s="0" t="s">
        <v>3495</v>
      </c>
    </row>
    <row customHeight="1" ht="11.25">
      <c r="A247" s="373" t="s">
        <v>14</v>
      </c>
      <c r="B247" s="0" t="s">
        <v>3474</v>
      </c>
      <c r="C247" s="0" t="s">
        <v>3475</v>
      </c>
      <c r="D247" s="0" t="s">
        <v>3496</v>
      </c>
      <c r="E247" s="0" t="s">
        <v>3497</v>
      </c>
      <c r="F247" s="0" t="s">
        <v>2829</v>
      </c>
      <c r="G247" s="0" t="s">
        <v>3498</v>
      </c>
    </row>
    <row customHeight="1" ht="11.25">
      <c r="A248" s="373" t="s">
        <v>14</v>
      </c>
      <c r="B248" s="0" t="s">
        <v>3474</v>
      </c>
      <c r="C248" s="0" t="s">
        <v>3475</v>
      </c>
      <c r="D248" s="0" t="s">
        <v>3499</v>
      </c>
      <c r="E248" s="0" t="s">
        <v>3500</v>
      </c>
      <c r="F248" s="0" t="s">
        <v>2829</v>
      </c>
      <c r="G248" s="0" t="s">
        <v>3501</v>
      </c>
    </row>
    <row customHeight="1" ht="11.25">
      <c r="A249" s="373" t="s">
        <v>14</v>
      </c>
      <c r="B249" s="0" t="s">
        <v>3474</v>
      </c>
      <c r="C249" s="0" t="s">
        <v>3475</v>
      </c>
      <c r="D249" s="0" t="s">
        <v>3502</v>
      </c>
      <c r="E249" s="0" t="s">
        <v>3503</v>
      </c>
      <c r="F249" s="0" t="s">
        <v>2829</v>
      </c>
      <c r="G249" s="0" t="s">
        <v>3504</v>
      </c>
    </row>
    <row customHeight="1" ht="11.25">
      <c r="A250" s="373" t="s">
        <v>14</v>
      </c>
      <c r="B250" s="0" t="s">
        <v>3474</v>
      </c>
      <c r="C250" s="0" t="s">
        <v>3475</v>
      </c>
      <c r="D250" s="0" t="s">
        <v>3505</v>
      </c>
      <c r="E250" s="0" t="s">
        <v>3506</v>
      </c>
      <c r="F250" s="0" t="s">
        <v>2829</v>
      </c>
      <c r="G250" s="0" t="s">
        <v>3507</v>
      </c>
    </row>
    <row customHeight="1" ht="11.25">
      <c r="A251" s="373" t="s">
        <v>14</v>
      </c>
      <c r="B251" s="0" t="s">
        <v>3474</v>
      </c>
      <c r="C251" s="0" t="s">
        <v>3475</v>
      </c>
      <c r="D251" s="0" t="s">
        <v>3474</v>
      </c>
      <c r="E251" s="0" t="s">
        <v>3475</v>
      </c>
      <c r="F251" s="0" t="s">
        <v>2826</v>
      </c>
      <c r="G251" s="0" t="s">
        <v>3508</v>
      </c>
    </row>
    <row customHeight="1" ht="11.25">
      <c r="A252" s="373" t="s">
        <v>14</v>
      </c>
      <c r="B252" s="0" t="s">
        <v>3509</v>
      </c>
      <c r="C252" s="0" t="s">
        <v>3510</v>
      </c>
      <c r="D252" s="0" t="s">
        <v>3511</v>
      </c>
      <c r="E252" s="0" t="s">
        <v>3512</v>
      </c>
      <c r="F252" s="0" t="s">
        <v>2829</v>
      </c>
      <c r="G252" s="0" t="s">
        <v>3513</v>
      </c>
    </row>
    <row customHeight="1" ht="11.25">
      <c r="A253" s="373" t="s">
        <v>14</v>
      </c>
      <c r="B253" s="0" t="s">
        <v>3509</v>
      </c>
      <c r="C253" s="0" t="s">
        <v>3510</v>
      </c>
      <c r="D253" s="0" t="s">
        <v>3514</v>
      </c>
      <c r="E253" s="0" t="s">
        <v>3515</v>
      </c>
      <c r="F253" s="0" t="s">
        <v>2829</v>
      </c>
      <c r="G253" s="0" t="s">
        <v>3516</v>
      </c>
    </row>
    <row customHeight="1" ht="11.25">
      <c r="A254" s="373" t="s">
        <v>14</v>
      </c>
      <c r="B254" s="0" t="s">
        <v>3509</v>
      </c>
      <c r="C254" s="0" t="s">
        <v>3510</v>
      </c>
      <c r="D254" s="0" t="s">
        <v>3517</v>
      </c>
      <c r="E254" s="0" t="s">
        <v>3518</v>
      </c>
      <c r="F254" s="0" t="s">
        <v>2829</v>
      </c>
      <c r="G254" s="0" t="s">
        <v>3519</v>
      </c>
    </row>
    <row customHeight="1" ht="11.25">
      <c r="A255" s="373" t="s">
        <v>14</v>
      </c>
      <c r="B255" s="0" t="s">
        <v>3509</v>
      </c>
      <c r="C255" s="0" t="s">
        <v>3510</v>
      </c>
      <c r="D255" s="0" t="s">
        <v>3520</v>
      </c>
      <c r="E255" s="0" t="s">
        <v>3521</v>
      </c>
      <c r="F255" s="0" t="s">
        <v>2829</v>
      </c>
      <c r="G255" s="0" t="s">
        <v>3522</v>
      </c>
    </row>
    <row customHeight="1" ht="11.25">
      <c r="A256" s="373" t="s">
        <v>14</v>
      </c>
      <c r="B256" s="0" t="s">
        <v>3509</v>
      </c>
      <c r="C256" s="0" t="s">
        <v>3510</v>
      </c>
      <c r="D256" s="0" t="s">
        <v>3523</v>
      </c>
      <c r="E256" s="0" t="s">
        <v>3524</v>
      </c>
      <c r="F256" s="0" t="s">
        <v>2829</v>
      </c>
      <c r="G256" s="0" t="s">
        <v>3525</v>
      </c>
    </row>
    <row customHeight="1" ht="11.25">
      <c r="A257" s="373" t="s">
        <v>14</v>
      </c>
      <c r="B257" s="0" t="s">
        <v>3509</v>
      </c>
      <c r="C257" s="0" t="s">
        <v>3510</v>
      </c>
      <c r="D257" s="0" t="s">
        <v>3526</v>
      </c>
      <c r="E257" s="0" t="s">
        <v>3527</v>
      </c>
      <c r="F257" s="0" t="s">
        <v>2829</v>
      </c>
      <c r="G257" s="0" t="s">
        <v>3528</v>
      </c>
    </row>
    <row customHeight="1" ht="11.25">
      <c r="A258" s="373" t="s">
        <v>14</v>
      </c>
      <c r="B258" s="0" t="s">
        <v>3509</v>
      </c>
      <c r="C258" s="0" t="s">
        <v>3510</v>
      </c>
      <c r="D258" s="0" t="s">
        <v>3509</v>
      </c>
      <c r="E258" s="0" t="s">
        <v>3510</v>
      </c>
      <c r="F258" s="0" t="s">
        <v>2826</v>
      </c>
      <c r="G258" s="0" t="s">
        <v>3529</v>
      </c>
    </row>
    <row customHeight="1" ht="11.25">
      <c r="A259" s="373" t="s">
        <v>14</v>
      </c>
      <c r="B259" s="0" t="s">
        <v>3530</v>
      </c>
      <c r="C259" s="0" t="s">
        <v>3531</v>
      </c>
      <c r="D259" s="0" t="s">
        <v>3532</v>
      </c>
      <c r="E259" s="0" t="s">
        <v>3533</v>
      </c>
      <c r="F259" s="0" t="s">
        <v>2829</v>
      </c>
      <c r="G259" s="0" t="s">
        <v>3534</v>
      </c>
    </row>
    <row customHeight="1" ht="11.25">
      <c r="A260" s="373" t="s">
        <v>14</v>
      </c>
      <c r="B260" s="0" t="s">
        <v>3530</v>
      </c>
      <c r="C260" s="0" t="s">
        <v>3531</v>
      </c>
      <c r="D260" s="0" t="s">
        <v>3535</v>
      </c>
      <c r="E260" s="0" t="s">
        <v>3536</v>
      </c>
      <c r="F260" s="0" t="s">
        <v>2829</v>
      </c>
      <c r="G260" s="0" t="s">
        <v>3537</v>
      </c>
    </row>
    <row customHeight="1" ht="11.25">
      <c r="A261" s="373" t="s">
        <v>14</v>
      </c>
      <c r="B261" s="0" t="s">
        <v>3530</v>
      </c>
      <c r="C261" s="0" t="s">
        <v>3531</v>
      </c>
      <c r="D261" s="0" t="s">
        <v>3538</v>
      </c>
      <c r="E261" s="0" t="s">
        <v>3539</v>
      </c>
      <c r="F261" s="0" t="s">
        <v>2829</v>
      </c>
      <c r="G261" s="0" t="s">
        <v>3540</v>
      </c>
    </row>
    <row customHeight="1" ht="11.25">
      <c r="A262" s="373" t="s">
        <v>14</v>
      </c>
      <c r="B262" s="0" t="s">
        <v>3530</v>
      </c>
      <c r="C262" s="0" t="s">
        <v>3531</v>
      </c>
      <c r="D262" s="0" t="s">
        <v>3541</v>
      </c>
      <c r="E262" s="0" t="s">
        <v>3542</v>
      </c>
      <c r="F262" s="0" t="s">
        <v>2829</v>
      </c>
      <c r="G262" s="0" t="s">
        <v>3543</v>
      </c>
    </row>
    <row customHeight="1" ht="11.25">
      <c r="A263" s="373" t="s">
        <v>14</v>
      </c>
      <c r="B263" s="0" t="s">
        <v>3530</v>
      </c>
      <c r="C263" s="0" t="s">
        <v>3531</v>
      </c>
      <c r="D263" s="0" t="s">
        <v>3544</v>
      </c>
      <c r="E263" s="0" t="s">
        <v>3545</v>
      </c>
      <c r="F263" s="0" t="s">
        <v>2829</v>
      </c>
      <c r="G263" s="0" t="s">
        <v>3546</v>
      </c>
    </row>
    <row customHeight="1" ht="11.25">
      <c r="A264" s="373" t="s">
        <v>14</v>
      </c>
      <c r="B264" s="0" t="s">
        <v>3530</v>
      </c>
      <c r="C264" s="0" t="s">
        <v>3531</v>
      </c>
      <c r="D264" s="0" t="s">
        <v>3547</v>
      </c>
      <c r="E264" s="0" t="s">
        <v>3548</v>
      </c>
      <c r="F264" s="0" t="s">
        <v>2829</v>
      </c>
      <c r="G264" s="0" t="s">
        <v>3549</v>
      </c>
    </row>
    <row customHeight="1" ht="11.25">
      <c r="A265" s="373" t="s">
        <v>14</v>
      </c>
      <c r="B265" s="0" t="s">
        <v>3530</v>
      </c>
      <c r="C265" s="0" t="s">
        <v>3531</v>
      </c>
      <c r="D265" s="0" t="s">
        <v>3550</v>
      </c>
      <c r="E265" s="0" t="s">
        <v>3551</v>
      </c>
      <c r="F265" s="0" t="s">
        <v>2829</v>
      </c>
      <c r="G265" s="0" t="s">
        <v>3552</v>
      </c>
    </row>
    <row customHeight="1" ht="11.25">
      <c r="A266" s="373" t="s">
        <v>14</v>
      </c>
      <c r="B266" s="0" t="s">
        <v>3530</v>
      </c>
      <c r="C266" s="0" t="s">
        <v>3531</v>
      </c>
      <c r="D266" s="0" t="s">
        <v>3553</v>
      </c>
      <c r="E266" s="0" t="s">
        <v>3554</v>
      </c>
      <c r="F266" s="0" t="s">
        <v>2829</v>
      </c>
      <c r="G266" s="0" t="s">
        <v>3555</v>
      </c>
    </row>
    <row customHeight="1" ht="11.25">
      <c r="A267" s="373" t="s">
        <v>14</v>
      </c>
      <c r="B267" s="0" t="s">
        <v>3530</v>
      </c>
      <c r="C267" s="0" t="s">
        <v>3531</v>
      </c>
      <c r="D267" s="0" t="s">
        <v>3556</v>
      </c>
      <c r="E267" s="0" t="s">
        <v>3557</v>
      </c>
      <c r="F267" s="0" t="s">
        <v>2829</v>
      </c>
      <c r="G267" s="0" t="s">
        <v>3558</v>
      </c>
    </row>
    <row customHeight="1" ht="11.25">
      <c r="A268" s="373" t="s">
        <v>14</v>
      </c>
      <c r="B268" s="0" t="s">
        <v>3530</v>
      </c>
      <c r="C268" s="0" t="s">
        <v>3531</v>
      </c>
      <c r="D268" s="0" t="s">
        <v>3559</v>
      </c>
      <c r="E268" s="0" t="s">
        <v>3560</v>
      </c>
      <c r="F268" s="0" t="s">
        <v>2829</v>
      </c>
      <c r="G268" s="0" t="s">
        <v>3561</v>
      </c>
    </row>
    <row customHeight="1" ht="11.25">
      <c r="A269" s="373" t="s">
        <v>14</v>
      </c>
      <c r="B269" s="0" t="s">
        <v>3530</v>
      </c>
      <c r="C269" s="0" t="s">
        <v>3531</v>
      </c>
      <c r="D269" s="0" t="s">
        <v>3562</v>
      </c>
      <c r="E269" s="0" t="s">
        <v>3563</v>
      </c>
      <c r="F269" s="0" t="s">
        <v>2829</v>
      </c>
      <c r="G269" s="0" t="s">
        <v>3564</v>
      </c>
    </row>
    <row customHeight="1" ht="11.25">
      <c r="A270" s="373" t="s">
        <v>14</v>
      </c>
      <c r="B270" s="0" t="s">
        <v>3530</v>
      </c>
      <c r="C270" s="0" t="s">
        <v>3531</v>
      </c>
      <c r="D270" s="0" t="s">
        <v>3565</v>
      </c>
      <c r="E270" s="0" t="s">
        <v>3566</v>
      </c>
      <c r="F270" s="0" t="s">
        <v>2829</v>
      </c>
      <c r="G270" s="0" t="s">
        <v>3567</v>
      </c>
    </row>
    <row customHeight="1" ht="11.25">
      <c r="A271" s="373" t="s">
        <v>14</v>
      </c>
      <c r="B271" s="0" t="s">
        <v>3530</v>
      </c>
      <c r="C271" s="0" t="s">
        <v>3531</v>
      </c>
      <c r="D271" s="0" t="s">
        <v>3568</v>
      </c>
      <c r="E271" s="0" t="s">
        <v>3569</v>
      </c>
      <c r="F271" s="0" t="s">
        <v>2829</v>
      </c>
      <c r="G271" s="0" t="s">
        <v>3570</v>
      </c>
    </row>
    <row customHeight="1" ht="11.25">
      <c r="A272" s="373" t="s">
        <v>14</v>
      </c>
      <c r="B272" s="0" t="s">
        <v>3530</v>
      </c>
      <c r="C272" s="0" t="s">
        <v>3531</v>
      </c>
      <c r="D272" s="0" t="s">
        <v>3571</v>
      </c>
      <c r="E272" s="0" t="s">
        <v>3572</v>
      </c>
      <c r="F272" s="0" t="s">
        <v>2829</v>
      </c>
      <c r="G272" s="0" t="s">
        <v>3573</v>
      </c>
    </row>
    <row customHeight="1" ht="11.25">
      <c r="A273" s="373" t="s">
        <v>14</v>
      </c>
      <c r="B273" s="0" t="s">
        <v>3530</v>
      </c>
      <c r="C273" s="0" t="s">
        <v>3531</v>
      </c>
      <c r="D273" s="0" t="s">
        <v>3574</v>
      </c>
      <c r="E273" s="0" t="s">
        <v>3575</v>
      </c>
      <c r="F273" s="0" t="s">
        <v>2829</v>
      </c>
      <c r="G273" s="0" t="s">
        <v>3576</v>
      </c>
    </row>
    <row customHeight="1" ht="11.25">
      <c r="A274" s="373" t="s">
        <v>14</v>
      </c>
      <c r="B274" s="0" t="s">
        <v>3530</v>
      </c>
      <c r="C274" s="0" t="s">
        <v>3531</v>
      </c>
      <c r="D274" s="0" t="s">
        <v>3530</v>
      </c>
      <c r="E274" s="0" t="s">
        <v>3531</v>
      </c>
      <c r="F274" s="0" t="s">
        <v>2826</v>
      </c>
      <c r="G274" s="0" t="s">
        <v>3577</v>
      </c>
    </row>
    <row customHeight="1" ht="11.25">
      <c r="A275" s="373" t="s">
        <v>14</v>
      </c>
      <c r="B275" s="0" t="s">
        <v>3578</v>
      </c>
      <c r="C275" s="0" t="s">
        <v>3579</v>
      </c>
      <c r="D275" s="0" t="s">
        <v>3580</v>
      </c>
      <c r="E275" s="0" t="s">
        <v>3581</v>
      </c>
      <c r="F275" s="0" t="s">
        <v>2829</v>
      </c>
      <c r="G275" s="0" t="s">
        <v>3582</v>
      </c>
    </row>
    <row customHeight="1" ht="11.25">
      <c r="A276" s="373" t="s">
        <v>14</v>
      </c>
      <c r="B276" s="0" t="s">
        <v>3578</v>
      </c>
      <c r="C276" s="0" t="s">
        <v>3579</v>
      </c>
      <c r="D276" s="0" t="s">
        <v>3583</v>
      </c>
      <c r="E276" s="0" t="s">
        <v>3584</v>
      </c>
      <c r="F276" s="0" t="s">
        <v>2829</v>
      </c>
      <c r="G276" s="0" t="s">
        <v>3585</v>
      </c>
    </row>
    <row customHeight="1" ht="11.25">
      <c r="A277" s="373" t="s">
        <v>14</v>
      </c>
      <c r="B277" s="0" t="s">
        <v>3578</v>
      </c>
      <c r="C277" s="0" t="s">
        <v>3579</v>
      </c>
      <c r="D277" s="0" t="s">
        <v>3390</v>
      </c>
      <c r="E277" s="0" t="s">
        <v>3586</v>
      </c>
      <c r="F277" s="0" t="s">
        <v>2829</v>
      </c>
      <c r="G277" s="0" t="s">
        <v>3587</v>
      </c>
    </row>
    <row customHeight="1" ht="11.25">
      <c r="A278" s="373" t="s">
        <v>14</v>
      </c>
      <c r="B278" s="0" t="s">
        <v>3578</v>
      </c>
      <c r="C278" s="0" t="s">
        <v>3579</v>
      </c>
      <c r="D278" s="0" t="s">
        <v>3588</v>
      </c>
      <c r="E278" s="0" t="s">
        <v>3589</v>
      </c>
      <c r="F278" s="0" t="s">
        <v>2829</v>
      </c>
      <c r="G278" s="0" t="s">
        <v>3590</v>
      </c>
    </row>
    <row customHeight="1" ht="11.25">
      <c r="A279" s="373" t="s">
        <v>14</v>
      </c>
      <c r="B279" s="0" t="s">
        <v>3578</v>
      </c>
      <c r="C279" s="0" t="s">
        <v>3579</v>
      </c>
      <c r="D279" s="0" t="s">
        <v>3591</v>
      </c>
      <c r="E279" s="0" t="s">
        <v>3592</v>
      </c>
      <c r="F279" s="0" t="s">
        <v>2829</v>
      </c>
      <c r="G279" s="0" t="s">
        <v>3593</v>
      </c>
    </row>
    <row customHeight="1" ht="11.25">
      <c r="A280" s="373" t="s">
        <v>14</v>
      </c>
      <c r="B280" s="0" t="s">
        <v>3578</v>
      </c>
      <c r="C280" s="0" t="s">
        <v>3579</v>
      </c>
      <c r="D280" s="0" t="s">
        <v>3594</v>
      </c>
      <c r="E280" s="0" t="s">
        <v>3595</v>
      </c>
      <c r="F280" s="0" t="s">
        <v>2829</v>
      </c>
      <c r="G280" s="0" t="s">
        <v>3596</v>
      </c>
    </row>
    <row customHeight="1" ht="11.25">
      <c r="A281" s="373" t="s">
        <v>14</v>
      </c>
      <c r="B281" s="0" t="s">
        <v>3578</v>
      </c>
      <c r="C281" s="0" t="s">
        <v>3579</v>
      </c>
      <c r="D281" s="0" t="s">
        <v>3597</v>
      </c>
      <c r="E281" s="0" t="s">
        <v>3598</v>
      </c>
      <c r="F281" s="0" t="s">
        <v>2829</v>
      </c>
      <c r="G281" s="0" t="s">
        <v>3599</v>
      </c>
    </row>
    <row customHeight="1" ht="11.25">
      <c r="A282" s="373" t="s">
        <v>14</v>
      </c>
      <c r="B282" s="0" t="s">
        <v>3578</v>
      </c>
      <c r="C282" s="0" t="s">
        <v>3579</v>
      </c>
      <c r="D282" s="0" t="s">
        <v>3600</v>
      </c>
      <c r="E282" s="0" t="s">
        <v>3601</v>
      </c>
      <c r="F282" s="0" t="s">
        <v>2829</v>
      </c>
      <c r="G282" s="0" t="s">
        <v>3602</v>
      </c>
    </row>
    <row customHeight="1" ht="11.25">
      <c r="A283" s="373" t="s">
        <v>14</v>
      </c>
      <c r="B283" s="0" t="s">
        <v>3578</v>
      </c>
      <c r="C283" s="0" t="s">
        <v>3579</v>
      </c>
      <c r="D283" s="0" t="s">
        <v>3603</v>
      </c>
      <c r="E283" s="0" t="s">
        <v>3604</v>
      </c>
      <c r="F283" s="0" t="s">
        <v>2829</v>
      </c>
      <c r="G283" s="0" t="s">
        <v>3605</v>
      </c>
    </row>
    <row customHeight="1" ht="11.25">
      <c r="A284" s="373" t="s">
        <v>14</v>
      </c>
      <c r="B284" s="0" t="s">
        <v>3578</v>
      </c>
      <c r="C284" s="0" t="s">
        <v>3579</v>
      </c>
      <c r="D284" s="0" t="s">
        <v>3606</v>
      </c>
      <c r="E284" s="0" t="s">
        <v>3607</v>
      </c>
      <c r="F284" s="0" t="s">
        <v>2829</v>
      </c>
      <c r="G284" s="0" t="s">
        <v>3608</v>
      </c>
    </row>
    <row customHeight="1" ht="11.25">
      <c r="A285" s="373" t="s">
        <v>14</v>
      </c>
      <c r="B285" s="0" t="s">
        <v>3578</v>
      </c>
      <c r="C285" s="0" t="s">
        <v>3579</v>
      </c>
      <c r="D285" s="0" t="s">
        <v>3609</v>
      </c>
      <c r="E285" s="0" t="s">
        <v>3610</v>
      </c>
      <c r="F285" s="0" t="s">
        <v>2829</v>
      </c>
      <c r="G285" s="0" t="s">
        <v>3611</v>
      </c>
    </row>
    <row customHeight="1" ht="11.25">
      <c r="A286" s="373" t="s">
        <v>14</v>
      </c>
      <c r="B286" s="0" t="s">
        <v>3578</v>
      </c>
      <c r="C286" s="0" t="s">
        <v>3579</v>
      </c>
      <c r="D286" s="0" t="s">
        <v>3612</v>
      </c>
      <c r="E286" s="0" t="s">
        <v>3613</v>
      </c>
      <c r="F286" s="0" t="s">
        <v>2829</v>
      </c>
      <c r="G286" s="0" t="s">
        <v>3614</v>
      </c>
    </row>
    <row customHeight="1" ht="11.25">
      <c r="A287" s="373" t="s">
        <v>14</v>
      </c>
      <c r="B287" s="0" t="s">
        <v>3578</v>
      </c>
      <c r="C287" s="0" t="s">
        <v>3579</v>
      </c>
      <c r="D287" s="0" t="s">
        <v>3615</v>
      </c>
      <c r="E287" s="0" t="s">
        <v>3616</v>
      </c>
      <c r="F287" s="0" t="s">
        <v>2829</v>
      </c>
      <c r="G287" s="0" t="s">
        <v>3617</v>
      </c>
    </row>
    <row customHeight="1" ht="11.25">
      <c r="A288" s="373" t="s">
        <v>14</v>
      </c>
      <c r="B288" s="0" t="s">
        <v>3578</v>
      </c>
      <c r="C288" s="0" t="s">
        <v>3579</v>
      </c>
      <c r="D288" s="0" t="s">
        <v>3618</v>
      </c>
      <c r="E288" s="0" t="s">
        <v>3619</v>
      </c>
      <c r="F288" s="0" t="s">
        <v>2829</v>
      </c>
      <c r="G288" s="0" t="s">
        <v>3620</v>
      </c>
    </row>
    <row customHeight="1" ht="11.25">
      <c r="A289" s="373" t="s">
        <v>14</v>
      </c>
      <c r="B289" s="0" t="s">
        <v>3578</v>
      </c>
      <c r="C289" s="0" t="s">
        <v>3579</v>
      </c>
      <c r="D289" s="0" t="s">
        <v>3621</v>
      </c>
      <c r="E289" s="0" t="s">
        <v>3622</v>
      </c>
      <c r="F289" s="0" t="s">
        <v>2829</v>
      </c>
      <c r="G289" s="0" t="s">
        <v>3623</v>
      </c>
    </row>
    <row customHeight="1" ht="11.25">
      <c r="A290" s="373" t="s">
        <v>14</v>
      </c>
      <c r="B290" s="0" t="s">
        <v>3578</v>
      </c>
      <c r="C290" s="0" t="s">
        <v>3579</v>
      </c>
      <c r="D290" s="0" t="s">
        <v>3578</v>
      </c>
      <c r="E290" s="0" t="s">
        <v>3579</v>
      </c>
      <c r="F290" s="0" t="s">
        <v>2826</v>
      </c>
      <c r="G290" s="0" t="s">
        <v>3624</v>
      </c>
    </row>
    <row customHeight="1" ht="11.25">
      <c r="A291" s="373" t="s">
        <v>14</v>
      </c>
      <c r="B291" s="0" t="s">
        <v>3625</v>
      </c>
      <c r="C291" s="0" t="s">
        <v>3626</v>
      </c>
      <c r="D291" s="0" t="s">
        <v>3627</v>
      </c>
      <c r="E291" s="0" t="s">
        <v>3628</v>
      </c>
      <c r="F291" s="0" t="s">
        <v>2832</v>
      </c>
      <c r="G291" s="0" t="s">
        <v>3629</v>
      </c>
    </row>
    <row customHeight="1" ht="11.25">
      <c r="A292" s="373" t="s">
        <v>14</v>
      </c>
      <c r="B292" s="0" t="s">
        <v>3625</v>
      </c>
      <c r="C292" s="0" t="s">
        <v>3626</v>
      </c>
      <c r="D292" s="0" t="s">
        <v>3630</v>
      </c>
      <c r="E292" s="0" t="s">
        <v>3631</v>
      </c>
      <c r="F292" s="0" t="s">
        <v>2829</v>
      </c>
      <c r="G292" s="0" t="s">
        <v>3632</v>
      </c>
    </row>
    <row customHeight="1" ht="11.25">
      <c r="A293" s="373" t="s">
        <v>14</v>
      </c>
      <c r="B293" s="0" t="s">
        <v>3625</v>
      </c>
      <c r="C293" s="0" t="s">
        <v>3626</v>
      </c>
      <c r="D293" s="0" t="s">
        <v>3633</v>
      </c>
      <c r="E293" s="0" t="s">
        <v>3634</v>
      </c>
      <c r="F293" s="0" t="s">
        <v>2829</v>
      </c>
      <c r="G293" s="0" t="s">
        <v>3635</v>
      </c>
    </row>
    <row customHeight="1" ht="11.25">
      <c r="A294" s="373" t="s">
        <v>14</v>
      </c>
      <c r="B294" s="0" t="s">
        <v>3625</v>
      </c>
      <c r="C294" s="0" t="s">
        <v>3626</v>
      </c>
      <c r="D294" s="0" t="s">
        <v>3636</v>
      </c>
      <c r="E294" s="0" t="s">
        <v>3637</v>
      </c>
      <c r="F294" s="0" t="s">
        <v>2829</v>
      </c>
      <c r="G294" s="0" t="s">
        <v>3638</v>
      </c>
    </row>
    <row customHeight="1" ht="11.25">
      <c r="A295" s="373" t="s">
        <v>14</v>
      </c>
      <c r="B295" s="0" t="s">
        <v>3625</v>
      </c>
      <c r="C295" s="0" t="s">
        <v>3626</v>
      </c>
      <c r="D295" s="0" t="s">
        <v>3639</v>
      </c>
      <c r="E295" s="0" t="s">
        <v>3640</v>
      </c>
      <c r="F295" s="0" t="s">
        <v>2829</v>
      </c>
      <c r="G295" s="0" t="s">
        <v>3641</v>
      </c>
    </row>
    <row customHeight="1" ht="11.25">
      <c r="A296" s="373" t="s">
        <v>14</v>
      </c>
      <c r="B296" s="0" t="s">
        <v>3625</v>
      </c>
      <c r="C296" s="0" t="s">
        <v>3626</v>
      </c>
      <c r="D296" s="0" t="s">
        <v>3642</v>
      </c>
      <c r="E296" s="0" t="s">
        <v>3643</v>
      </c>
      <c r="F296" s="0" t="s">
        <v>2829</v>
      </c>
      <c r="G296" s="0" t="s">
        <v>3644</v>
      </c>
    </row>
    <row customHeight="1" ht="11.25">
      <c r="A297" s="373" t="s">
        <v>14</v>
      </c>
      <c r="B297" s="0" t="s">
        <v>3625</v>
      </c>
      <c r="C297" s="0" t="s">
        <v>3626</v>
      </c>
      <c r="D297" s="0" t="s">
        <v>3645</v>
      </c>
      <c r="E297" s="0" t="s">
        <v>3646</v>
      </c>
      <c r="F297" s="0" t="s">
        <v>2829</v>
      </c>
      <c r="G297" s="0" t="s">
        <v>3647</v>
      </c>
    </row>
    <row customHeight="1" ht="11.25">
      <c r="A298" s="373" t="s">
        <v>14</v>
      </c>
      <c r="B298" s="0" t="s">
        <v>3625</v>
      </c>
      <c r="C298" s="0" t="s">
        <v>3626</v>
      </c>
      <c r="D298" s="0" t="s">
        <v>3337</v>
      </c>
      <c r="E298" s="0" t="s">
        <v>3648</v>
      </c>
      <c r="F298" s="0" t="s">
        <v>2829</v>
      </c>
      <c r="G298" s="0" t="s">
        <v>3649</v>
      </c>
    </row>
    <row customHeight="1" ht="11.25">
      <c r="A299" s="373" t="s">
        <v>14</v>
      </c>
      <c r="B299" s="0" t="s">
        <v>3625</v>
      </c>
      <c r="C299" s="0" t="s">
        <v>3626</v>
      </c>
      <c r="D299" s="0" t="s">
        <v>3650</v>
      </c>
      <c r="E299" s="0" t="s">
        <v>3651</v>
      </c>
      <c r="F299" s="0" t="s">
        <v>2829</v>
      </c>
      <c r="G299" s="0" t="s">
        <v>3652</v>
      </c>
    </row>
    <row customHeight="1" ht="11.25">
      <c r="A300" s="373" t="s">
        <v>14</v>
      </c>
      <c r="B300" s="0" t="s">
        <v>3625</v>
      </c>
      <c r="C300" s="0" t="s">
        <v>3626</v>
      </c>
      <c r="D300" s="0" t="s">
        <v>3653</v>
      </c>
      <c r="E300" s="0" t="s">
        <v>3654</v>
      </c>
      <c r="F300" s="0" t="s">
        <v>2829</v>
      </c>
      <c r="G300" s="0" t="s">
        <v>3655</v>
      </c>
    </row>
    <row customHeight="1" ht="11.25">
      <c r="A301" s="373" t="s">
        <v>14</v>
      </c>
      <c r="B301" s="0" t="s">
        <v>3625</v>
      </c>
      <c r="C301" s="0" t="s">
        <v>3626</v>
      </c>
      <c r="D301" s="0" t="s">
        <v>3656</v>
      </c>
      <c r="E301" s="0" t="s">
        <v>3657</v>
      </c>
      <c r="F301" s="0" t="s">
        <v>2829</v>
      </c>
      <c r="G301" s="0" t="s">
        <v>3658</v>
      </c>
    </row>
    <row customHeight="1" ht="11.25">
      <c r="A302" s="373" t="s">
        <v>14</v>
      </c>
      <c r="B302" s="0" t="s">
        <v>3625</v>
      </c>
      <c r="C302" s="0" t="s">
        <v>3626</v>
      </c>
      <c r="D302" s="0" t="s">
        <v>3659</v>
      </c>
      <c r="E302" s="0" t="s">
        <v>3660</v>
      </c>
      <c r="F302" s="0" t="s">
        <v>2829</v>
      </c>
      <c r="G302" s="0" t="s">
        <v>3661</v>
      </c>
    </row>
    <row customHeight="1" ht="11.25">
      <c r="A303" s="373" t="s">
        <v>14</v>
      </c>
      <c r="B303" s="0" t="s">
        <v>3625</v>
      </c>
      <c r="C303" s="0" t="s">
        <v>3626</v>
      </c>
      <c r="D303" s="0" t="s">
        <v>3662</v>
      </c>
      <c r="E303" s="0" t="s">
        <v>3663</v>
      </c>
      <c r="F303" s="0" t="s">
        <v>2829</v>
      </c>
      <c r="G303" s="0" t="s">
        <v>3664</v>
      </c>
    </row>
    <row customHeight="1" ht="11.25">
      <c r="A304" s="373" t="s">
        <v>14</v>
      </c>
      <c r="B304" s="0" t="s">
        <v>3625</v>
      </c>
      <c r="C304" s="0" t="s">
        <v>3626</v>
      </c>
      <c r="D304" s="0" t="s">
        <v>3665</v>
      </c>
      <c r="E304" s="0" t="s">
        <v>3666</v>
      </c>
      <c r="F304" s="0" t="s">
        <v>2829</v>
      </c>
      <c r="G304" s="0" t="s">
        <v>3667</v>
      </c>
    </row>
    <row customHeight="1" ht="11.25">
      <c r="A305" s="373" t="s">
        <v>14</v>
      </c>
      <c r="B305" s="0" t="s">
        <v>3625</v>
      </c>
      <c r="C305" s="0" t="s">
        <v>3626</v>
      </c>
      <c r="D305" s="0" t="s">
        <v>3625</v>
      </c>
      <c r="E305" s="0" t="s">
        <v>3626</v>
      </c>
      <c r="F305" s="0" t="s">
        <v>2826</v>
      </c>
      <c r="G305" s="0" t="s">
        <v>3668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05061-49BD-BA17-7E8A-B660FB700032}"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04" width="9.140625"/>
  </cols>
  <sheetData>
    <row customHeight="1" ht="11.25">
      <c r="A1" s="841" t="s">
        <v>3669</v>
      </c>
      <c r="B1" s="841" t="s">
        <v>3670</v>
      </c>
      <c r="C1" s="841" t="s">
        <v>3671</v>
      </c>
      <c r="D1" s="841" t="s">
        <v>3672</v>
      </c>
    </row>
    <row customHeight="1" ht="11.25">
      <c r="A2" s="4905" t="s">
        <v>107</v>
      </c>
      <c r="B2" s="4905" t="s">
        <v>3673</v>
      </c>
      <c r="C2" s="4905" t="s">
        <v>3674</v>
      </c>
      <c r="D2" s="4905" t="s">
        <v>3675</v>
      </c>
    </row>
    <row customHeight="1" ht="11.25">
      <c r="A3" s="4905" t="s">
        <v>108</v>
      </c>
      <c r="B3" s="4905" t="s">
        <v>3676</v>
      </c>
      <c r="C3" s="4905" t="s">
        <v>3674</v>
      </c>
      <c r="D3" s="4905" t="s">
        <v>3675</v>
      </c>
    </row>
    <row customHeight="1" ht="11.25">
      <c r="A4" s="4905" t="s">
        <v>88</v>
      </c>
      <c r="B4" s="4905" t="s">
        <v>3677</v>
      </c>
      <c r="C4" s="4905" t="s">
        <v>3674</v>
      </c>
      <c r="D4" s="4905" t="s">
        <v>3675</v>
      </c>
    </row>
    <row customHeight="1" ht="11.25">
      <c r="A5" s="4905" t="s">
        <v>89</v>
      </c>
      <c r="B5" s="4905" t="s">
        <v>3678</v>
      </c>
      <c r="C5" s="4905" t="s">
        <v>3679</v>
      </c>
      <c r="D5" s="4905" t="s">
        <v>3680</v>
      </c>
    </row>
    <row customHeight="1" ht="11.25">
      <c r="A6" s="4905" t="s">
        <v>109</v>
      </c>
      <c r="B6" s="4905" t="s">
        <v>3681</v>
      </c>
      <c r="C6" s="4905" t="s">
        <v>3679</v>
      </c>
      <c r="D6" s="4905" t="s">
        <v>3682</v>
      </c>
    </row>
    <row customHeight="1" ht="11.25">
      <c r="A7" s="4905" t="s">
        <v>90</v>
      </c>
      <c r="B7" s="4905" t="s">
        <v>3683</v>
      </c>
      <c r="C7" s="4905" t="s">
        <v>3684</v>
      </c>
      <c r="D7" s="4905" t="s">
        <v>3682</v>
      </c>
    </row>
    <row customHeight="1" ht="11.25">
      <c r="A8" s="4905" t="s">
        <v>91</v>
      </c>
      <c r="B8" s="4905" t="s">
        <v>3685</v>
      </c>
      <c r="C8" s="4905" t="s">
        <v>3686</v>
      </c>
      <c r="D8" s="4905" t="s">
        <v>3687</v>
      </c>
    </row>
    <row customHeight="1" ht="11.25">
      <c r="A9" s="4905" t="s">
        <v>110</v>
      </c>
      <c r="B9" s="4905" t="s">
        <v>3688</v>
      </c>
      <c r="C9" s="4905" t="s">
        <v>3679</v>
      </c>
      <c r="D9" s="4905" t="s">
        <v>3682</v>
      </c>
    </row>
    <row customHeight="1" ht="11.25">
      <c r="A10" s="4905" t="s">
        <v>146</v>
      </c>
      <c r="B10" s="4905" t="s">
        <v>3689</v>
      </c>
      <c r="C10" s="4905" t="s">
        <v>3686</v>
      </c>
      <c r="D10" s="4905" t="s">
        <v>3687</v>
      </c>
    </row>
    <row customHeight="1" ht="11.25">
      <c r="A11" s="4905" t="s">
        <v>147</v>
      </c>
      <c r="B11" s="4905" t="s">
        <v>3690</v>
      </c>
      <c r="C11" s="4905" t="s">
        <v>3691</v>
      </c>
      <c r="D11" s="4905" t="s">
        <v>3682</v>
      </c>
    </row>
    <row customHeight="1" ht="11.25">
      <c r="A12" s="4905" t="s">
        <v>148</v>
      </c>
      <c r="B12" s="4905" t="s">
        <v>3692</v>
      </c>
      <c r="C12" s="4905" t="s">
        <v>3693</v>
      </c>
      <c r="D12" s="4905" t="s">
        <v>3687</v>
      </c>
    </row>
    <row customHeight="1" ht="11.25">
      <c r="A13" s="4905" t="s">
        <v>149</v>
      </c>
      <c r="B13" s="4905" t="s">
        <v>3694</v>
      </c>
      <c r="C13" s="4905" t="s">
        <v>3686</v>
      </c>
      <c r="D13" s="4905" t="s">
        <v>3687</v>
      </c>
    </row>
    <row customHeight="1" ht="11.25">
      <c r="A14" s="4905" t="s">
        <v>150</v>
      </c>
      <c r="B14" s="4905" t="s">
        <v>3695</v>
      </c>
      <c r="C14" s="4905" t="s">
        <v>3686</v>
      </c>
      <c r="D14" s="4905" t="s">
        <v>3696</v>
      </c>
    </row>
    <row customHeight="1" ht="11.25">
      <c r="A15" s="4905" t="s">
        <v>151</v>
      </c>
      <c r="B15" s="4905" t="s">
        <v>3697</v>
      </c>
      <c r="C15" s="4905" t="s">
        <v>3674</v>
      </c>
      <c r="D15" s="4905" t="s">
        <v>3675</v>
      </c>
    </row>
    <row customHeight="1" ht="11.25">
      <c r="A16" s="4905" t="s">
        <v>1461</v>
      </c>
      <c r="B16" s="4905" t="s">
        <v>3698</v>
      </c>
      <c r="C16" s="4905" t="s">
        <v>3699</v>
      </c>
      <c r="D16" s="4905" t="s">
        <v>3700</v>
      </c>
    </row>
    <row customHeight="1" ht="11.25">
      <c r="A17" s="4905" t="s">
        <v>1467</v>
      </c>
      <c r="B17" s="4905" t="s">
        <v>3701</v>
      </c>
      <c r="C17" s="4905" t="s">
        <v>3699</v>
      </c>
      <c r="D17" s="4905" t="s">
        <v>3700</v>
      </c>
    </row>
    <row customHeight="1" ht="11.25">
      <c r="A18" s="4905" t="s">
        <v>1478</v>
      </c>
      <c r="B18" s="4905" t="s">
        <v>3702</v>
      </c>
      <c r="C18" s="4905" t="s">
        <v>3691</v>
      </c>
      <c r="D18" s="4905"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D3EDC-DAD9-D4CF-100F-1467B6DF5F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0D0D2-631D-09FD-8756-D0C75044E2C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6" width="9.140625"/>
  </cols>
  <sheetData>
    <row customHeight="1" ht="11.25">
      <c r="A1" s="169" t="s">
        <v>128</v>
      </c>
      <c r="B1" s="169" t="s">
        <v>3703</v>
      </c>
    </row>
    <row customHeight="1" ht="11.25">
      <c r="A2" s="48" t="s">
        <v>96</v>
      </c>
      <c r="B2" s="48" t="s">
        <v>3704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56E94-0792-D151-8A6D-8FE25A4751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4" width="9.140625"/>
    <col min="2" max="2" style="4904" width="65.28125" customWidth="1"/>
  </cols>
  <sheetData>
    <row customHeight="1" ht="11.25">
      <c r="A1" s="841" t="s">
        <v>3705</v>
      </c>
      <c r="B1" s="841" t="s">
        <v>3706</v>
      </c>
    </row>
    <row customHeight="1" ht="11.25">
      <c r="A2" s="841">
        <v>4213775</v>
      </c>
      <c r="B2" s="841" t="s">
        <v>1219</v>
      </c>
    </row>
    <row customHeight="1" ht="11.25">
      <c r="A3" s="841">
        <v>4213784</v>
      </c>
      <c r="B3" s="841" t="s">
        <v>1254</v>
      </c>
    </row>
    <row customHeight="1" ht="11.25">
      <c r="A4" s="841">
        <v>4213781</v>
      </c>
      <c r="B4" s="841" t="s">
        <v>1247</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1386</v>
      </c>
    </row>
    <row customHeight="1" ht="11.25">
      <c r="A10" s="841">
        <v>4213783</v>
      </c>
      <c r="B10" s="841" t="s">
        <v>1401</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17A49-508F-9179-B5F5-9995D02C6FC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4" width="9.140625"/>
    <col min="2" max="2" style="4904" width="65.28125" customWidth="1"/>
  </cols>
  <sheetData>
    <row customHeight="1" ht="11.25">
      <c r="A1" s="841" t="s">
        <v>3705</v>
      </c>
      <c r="B1" s="841" t="s">
        <v>3707</v>
      </c>
    </row>
    <row customHeight="1" ht="11.25">
      <c r="A2" s="841" t="s">
        <v>3708</v>
      </c>
      <c r="B2" s="841" t="s">
        <v>1499</v>
      </c>
    </row>
    <row customHeight="1" ht="11.25">
      <c r="A3" s="841" t="s">
        <v>3709</v>
      </c>
      <c r="B3" s="841" t="s">
        <v>1509</v>
      </c>
    </row>
    <row customHeight="1" ht="11.25">
      <c r="A4" s="841" t="s">
        <v>3710</v>
      </c>
      <c r="B4" s="841" t="s">
        <v>1518</v>
      </c>
    </row>
    <row customHeight="1" ht="11.25">
      <c r="A5" s="841" t="s">
        <v>3711</v>
      </c>
      <c r="B5" s="841" t="s">
        <v>1527</v>
      </c>
    </row>
    <row customHeight="1" ht="11.25">
      <c r="A6" s="841" t="s">
        <v>3712</v>
      </c>
      <c r="B6" s="841" t="s">
        <v>1533</v>
      </c>
    </row>
    <row customHeight="1" ht="11.25">
      <c r="A7" s="841" t="s">
        <v>3713</v>
      </c>
      <c r="B7" s="841" t="s">
        <v>1540</v>
      </c>
    </row>
    <row customHeight="1" ht="11.25">
      <c r="A8" s="841" t="s">
        <v>230</v>
      </c>
      <c r="B8" s="841"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3D0BC-DDDC-05BE-A38E-E20D8FA761C7}"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107</v>
      </c>
    </row>
    <row customHeight="1" ht="11.25">
      <c r="A3" s="0" t="s">
        <v>14</v>
      </c>
      <c r="B3" s="0" t="s">
        <v>2824</v>
      </c>
      <c r="C3" s="0" t="s">
        <v>2825</v>
      </c>
      <c r="D3" s="0" t="s">
        <v>2827</v>
      </c>
      <c r="E3" s="0" t="s">
        <v>2828</v>
      </c>
      <c r="F3" s="0" t="s">
        <v>2829</v>
      </c>
      <c r="G3" s="0" t="s">
        <v>108</v>
      </c>
    </row>
    <row customHeight="1" ht="11.25">
      <c r="A4" s="0" t="s">
        <v>14</v>
      </c>
      <c r="B4" s="0" t="s">
        <v>2824</v>
      </c>
      <c r="C4" s="0" t="s">
        <v>2825</v>
      </c>
      <c r="D4" s="0" t="s">
        <v>2830</v>
      </c>
      <c r="E4" s="0" t="s">
        <v>2831</v>
      </c>
      <c r="F4" s="0" t="s">
        <v>2832</v>
      </c>
      <c r="G4" s="0" t="s">
        <v>88</v>
      </c>
    </row>
    <row customHeight="1" ht="11.25">
      <c r="A5" s="0" t="s">
        <v>14</v>
      </c>
      <c r="B5" s="0" t="s">
        <v>2824</v>
      </c>
      <c r="C5" s="0" t="s">
        <v>2825</v>
      </c>
      <c r="D5" s="0" t="s">
        <v>2833</v>
      </c>
      <c r="E5" s="0" t="s">
        <v>2834</v>
      </c>
      <c r="F5" s="0" t="s">
        <v>2829</v>
      </c>
      <c r="G5" s="0" t="s">
        <v>89</v>
      </c>
    </row>
    <row customHeight="1" ht="11.25">
      <c r="A6" s="0" t="s">
        <v>14</v>
      </c>
      <c r="B6" s="0" t="s">
        <v>2824</v>
      </c>
      <c r="C6" s="0" t="s">
        <v>2825</v>
      </c>
      <c r="D6" s="0" t="s">
        <v>2835</v>
      </c>
      <c r="E6" s="0" t="s">
        <v>2836</v>
      </c>
      <c r="F6" s="0" t="s">
        <v>2829</v>
      </c>
      <c r="G6" s="0" t="s">
        <v>109</v>
      </c>
    </row>
    <row customHeight="1" ht="11.25">
      <c r="A7" s="0" t="s">
        <v>14</v>
      </c>
      <c r="B7" s="0" t="s">
        <v>2824</v>
      </c>
      <c r="C7" s="0" t="s">
        <v>2825</v>
      </c>
      <c r="D7" s="0" t="s">
        <v>2837</v>
      </c>
      <c r="E7" s="0" t="s">
        <v>2838</v>
      </c>
      <c r="F7" s="0" t="s">
        <v>2829</v>
      </c>
      <c r="G7" s="0" t="s">
        <v>90</v>
      </c>
    </row>
    <row customHeight="1" ht="11.25">
      <c r="A8" s="0" t="s">
        <v>14</v>
      </c>
      <c r="B8" s="0" t="s">
        <v>2824</v>
      </c>
      <c r="C8" s="0" t="s">
        <v>2825</v>
      </c>
      <c r="D8" s="0" t="s">
        <v>2839</v>
      </c>
      <c r="E8" s="0" t="s">
        <v>2840</v>
      </c>
      <c r="F8" s="0" t="s">
        <v>2829</v>
      </c>
      <c r="G8" s="0" t="s">
        <v>91</v>
      </c>
    </row>
    <row customHeight="1" ht="11.25">
      <c r="A9" s="0" t="s">
        <v>14</v>
      </c>
      <c r="B9" s="0" t="s">
        <v>2841</v>
      </c>
      <c r="C9" s="0" t="s">
        <v>2842</v>
      </c>
      <c r="D9" s="0" t="s">
        <v>2841</v>
      </c>
      <c r="E9" s="0" t="s">
        <v>2842</v>
      </c>
      <c r="F9" s="0" t="s">
        <v>2826</v>
      </c>
      <c r="G9" s="0" t="s">
        <v>110</v>
      </c>
    </row>
    <row customHeight="1" ht="11.25">
      <c r="A10" s="0" t="s">
        <v>14</v>
      </c>
      <c r="B10" s="0" t="s">
        <v>2841</v>
      </c>
      <c r="C10" s="0" t="s">
        <v>2842</v>
      </c>
      <c r="D10" s="0" t="s">
        <v>2843</v>
      </c>
      <c r="E10" s="0" t="s">
        <v>2844</v>
      </c>
      <c r="F10" s="0" t="s">
        <v>2829</v>
      </c>
      <c r="G10" s="0" t="s">
        <v>146</v>
      </c>
    </row>
    <row customHeight="1" ht="11.25">
      <c r="A11" s="0" t="s">
        <v>14</v>
      </c>
      <c r="B11" s="0" t="s">
        <v>2841</v>
      </c>
      <c r="C11" s="0" t="s">
        <v>2842</v>
      </c>
      <c r="D11" s="0" t="s">
        <v>2845</v>
      </c>
      <c r="E11" s="0" t="s">
        <v>2846</v>
      </c>
      <c r="F11" s="0" t="s">
        <v>2829</v>
      </c>
      <c r="G11" s="0" t="s">
        <v>147</v>
      </c>
    </row>
    <row customHeight="1" ht="11.25">
      <c r="A12" s="0" t="s">
        <v>14</v>
      </c>
      <c r="B12" s="0" t="s">
        <v>2841</v>
      </c>
      <c r="C12" s="0" t="s">
        <v>2842</v>
      </c>
      <c r="D12" s="0" t="s">
        <v>2847</v>
      </c>
      <c r="E12" s="0" t="s">
        <v>2848</v>
      </c>
      <c r="F12" s="0" t="s">
        <v>2829</v>
      </c>
      <c r="G12" s="0" t="s">
        <v>148</v>
      </c>
    </row>
    <row customHeight="1" ht="11.25">
      <c r="A13" s="0" t="s">
        <v>14</v>
      </c>
      <c r="B13" s="0" t="s">
        <v>2841</v>
      </c>
      <c r="C13" s="0" t="s">
        <v>2842</v>
      </c>
      <c r="D13" s="0" t="s">
        <v>2849</v>
      </c>
      <c r="E13" s="0" t="s">
        <v>2850</v>
      </c>
      <c r="F13" s="0" t="s">
        <v>2829</v>
      </c>
      <c r="G13" s="0" t="s">
        <v>149</v>
      </c>
    </row>
    <row customHeight="1" ht="11.25">
      <c r="A14" s="0" t="s">
        <v>14</v>
      </c>
      <c r="B14" s="0" t="s">
        <v>2841</v>
      </c>
      <c r="C14" s="0" t="s">
        <v>2842</v>
      </c>
      <c r="D14" s="0" t="s">
        <v>2851</v>
      </c>
      <c r="E14" s="0" t="s">
        <v>2852</v>
      </c>
      <c r="F14" s="0" t="s">
        <v>2829</v>
      </c>
      <c r="G14" s="0" t="s">
        <v>150</v>
      </c>
    </row>
    <row customHeight="1" ht="11.25">
      <c r="A15" s="0" t="s">
        <v>14</v>
      </c>
      <c r="B15" s="0" t="s">
        <v>2853</v>
      </c>
      <c r="C15" s="0" t="s">
        <v>2854</v>
      </c>
      <c r="D15" s="0" t="s">
        <v>2853</v>
      </c>
      <c r="E15" s="0" t="s">
        <v>2854</v>
      </c>
      <c r="F15" s="0" t="s">
        <v>2826</v>
      </c>
      <c r="G15" s="0" t="s">
        <v>151</v>
      </c>
    </row>
    <row customHeight="1" ht="11.25">
      <c r="A16" s="0" t="s">
        <v>14</v>
      </c>
      <c r="B16" s="0" t="s">
        <v>2853</v>
      </c>
      <c r="C16" s="0" t="s">
        <v>2854</v>
      </c>
      <c r="D16" s="0" t="s">
        <v>2855</v>
      </c>
      <c r="E16" s="0" t="s">
        <v>2856</v>
      </c>
      <c r="F16" s="0" t="s">
        <v>2832</v>
      </c>
      <c r="G16" s="0" t="s">
        <v>1461</v>
      </c>
    </row>
    <row customHeight="1" ht="11.25">
      <c r="A17" s="0" t="s">
        <v>14</v>
      </c>
      <c r="B17" s="0" t="s">
        <v>2853</v>
      </c>
      <c r="C17" s="0" t="s">
        <v>2854</v>
      </c>
      <c r="D17" s="0" t="s">
        <v>2857</v>
      </c>
      <c r="E17" s="0" t="s">
        <v>2858</v>
      </c>
      <c r="F17" s="0" t="s">
        <v>2832</v>
      </c>
      <c r="G17" s="0" t="s">
        <v>1467</v>
      </c>
    </row>
    <row customHeight="1" ht="11.25">
      <c r="A18" s="0" t="s">
        <v>14</v>
      </c>
      <c r="B18" s="0" t="s">
        <v>2853</v>
      </c>
      <c r="C18" s="0" t="s">
        <v>2854</v>
      </c>
      <c r="D18" s="0" t="s">
        <v>2859</v>
      </c>
      <c r="E18" s="0" t="s">
        <v>2860</v>
      </c>
      <c r="F18" s="0" t="s">
        <v>2861</v>
      </c>
      <c r="G18" s="0" t="s">
        <v>1478</v>
      </c>
    </row>
    <row customHeight="1" ht="11.25">
      <c r="A19" s="0" t="s">
        <v>14</v>
      </c>
      <c r="B19" s="0" t="s">
        <v>2853</v>
      </c>
      <c r="C19" s="0" t="s">
        <v>2854</v>
      </c>
      <c r="D19" s="0" t="s">
        <v>2862</v>
      </c>
      <c r="E19" s="0" t="s">
        <v>2863</v>
      </c>
      <c r="F19" s="0" t="s">
        <v>2829</v>
      </c>
      <c r="G19" s="0" t="s">
        <v>1492</v>
      </c>
    </row>
    <row customHeight="1" ht="11.25">
      <c r="A20" s="0" t="s">
        <v>14</v>
      </c>
      <c r="B20" s="0" t="s">
        <v>2853</v>
      </c>
      <c r="C20" s="0" t="s">
        <v>2854</v>
      </c>
      <c r="D20" s="0" t="s">
        <v>2864</v>
      </c>
      <c r="E20" s="0" t="s">
        <v>2865</v>
      </c>
      <c r="F20" s="0" t="s">
        <v>2829</v>
      </c>
      <c r="G20" s="0" t="s">
        <v>1504</v>
      </c>
    </row>
    <row customHeight="1" ht="11.25">
      <c r="A21" s="0" t="s">
        <v>14</v>
      </c>
      <c r="B21" s="0" t="s">
        <v>2853</v>
      </c>
      <c r="C21" s="0" t="s">
        <v>2854</v>
      </c>
      <c r="D21" s="0" t="s">
        <v>2866</v>
      </c>
      <c r="E21" s="0" t="s">
        <v>2867</v>
      </c>
      <c r="F21" s="0" t="s">
        <v>2829</v>
      </c>
      <c r="G21" s="0" t="s">
        <v>1513</v>
      </c>
    </row>
    <row customHeight="1" ht="11.25">
      <c r="A22" s="0" t="s">
        <v>14</v>
      </c>
      <c r="B22" s="0" t="s">
        <v>2853</v>
      </c>
      <c r="C22" s="0" t="s">
        <v>2854</v>
      </c>
      <c r="D22" s="0" t="s">
        <v>2868</v>
      </c>
      <c r="E22" s="0" t="s">
        <v>2869</v>
      </c>
      <c r="F22" s="0" t="s">
        <v>2829</v>
      </c>
      <c r="G22" s="0" t="s">
        <v>1529</v>
      </c>
    </row>
    <row customHeight="1" ht="11.25">
      <c r="A23" s="0" t="s">
        <v>14</v>
      </c>
      <c r="B23" s="0" t="s">
        <v>2853</v>
      </c>
      <c r="C23" s="0" t="s">
        <v>2854</v>
      </c>
      <c r="D23" s="0" t="s">
        <v>2870</v>
      </c>
      <c r="E23" s="0" t="s">
        <v>2871</v>
      </c>
      <c r="F23" s="0" t="s">
        <v>2829</v>
      </c>
      <c r="G23" s="0" t="s">
        <v>1535</v>
      </c>
    </row>
    <row customHeight="1" ht="11.25">
      <c r="A24" s="0" t="s">
        <v>14</v>
      </c>
      <c r="B24" s="0" t="s">
        <v>2872</v>
      </c>
      <c r="C24" s="0" t="s">
        <v>2873</v>
      </c>
      <c r="D24" s="0" t="s">
        <v>2872</v>
      </c>
      <c r="E24" s="0" t="s">
        <v>2873</v>
      </c>
      <c r="F24" s="0" t="s">
        <v>2874</v>
      </c>
      <c r="G24" s="0" t="s">
        <v>1543</v>
      </c>
    </row>
    <row customHeight="1" ht="11.25">
      <c r="A25" s="0" t="s">
        <v>14</v>
      </c>
      <c r="B25" s="0" t="s">
        <v>98</v>
      </c>
      <c r="C25" s="0" t="s">
        <v>99</v>
      </c>
      <c r="D25" s="0" t="s">
        <v>98</v>
      </c>
      <c r="E25" s="0" t="s">
        <v>99</v>
      </c>
      <c r="F25" s="0" t="s">
        <v>2874</v>
      </c>
      <c r="G25" s="0" t="s">
        <v>97</v>
      </c>
    </row>
    <row customHeight="1" ht="11.25">
      <c r="A26" s="0" t="s">
        <v>14</v>
      </c>
      <c r="B26" s="0" t="s">
        <v>2875</v>
      </c>
      <c r="C26" s="0" t="s">
        <v>2876</v>
      </c>
      <c r="D26" s="0" t="s">
        <v>2877</v>
      </c>
      <c r="E26" s="0" t="s">
        <v>2878</v>
      </c>
      <c r="F26" s="0" t="s">
        <v>2832</v>
      </c>
      <c r="G26" s="0" t="s">
        <v>1553</v>
      </c>
    </row>
    <row customHeight="1" ht="11.25">
      <c r="A27" s="0" t="s">
        <v>14</v>
      </c>
      <c r="B27" s="0" t="s">
        <v>2875</v>
      </c>
      <c r="C27" s="0" t="s">
        <v>2876</v>
      </c>
      <c r="D27" s="0" t="s">
        <v>2879</v>
      </c>
      <c r="E27" s="0" t="s">
        <v>2880</v>
      </c>
      <c r="F27" s="0" t="s">
        <v>2829</v>
      </c>
      <c r="G27" s="0" t="s">
        <v>1558</v>
      </c>
    </row>
    <row customHeight="1" ht="11.25">
      <c r="A28" s="0" t="s">
        <v>14</v>
      </c>
      <c r="B28" s="0" t="s">
        <v>2875</v>
      </c>
      <c r="C28" s="0" t="s">
        <v>2876</v>
      </c>
      <c r="D28" s="0" t="s">
        <v>2881</v>
      </c>
      <c r="E28" s="0" t="s">
        <v>2882</v>
      </c>
      <c r="F28" s="0" t="s">
        <v>2829</v>
      </c>
      <c r="G28" s="0" t="s">
        <v>1566</v>
      </c>
    </row>
    <row customHeight="1" ht="11.25">
      <c r="A29" s="0" t="s">
        <v>14</v>
      </c>
      <c r="B29" s="0" t="s">
        <v>2875</v>
      </c>
      <c r="C29" s="0" t="s">
        <v>2876</v>
      </c>
      <c r="D29" s="0" t="s">
        <v>2883</v>
      </c>
      <c r="E29" s="0" t="s">
        <v>2884</v>
      </c>
      <c r="F29" s="0" t="s">
        <v>2829</v>
      </c>
      <c r="G29" s="0" t="s">
        <v>1568</v>
      </c>
    </row>
    <row customHeight="1" ht="11.25">
      <c r="A30" s="0" t="s">
        <v>14</v>
      </c>
      <c r="B30" s="0" t="s">
        <v>2875</v>
      </c>
      <c r="C30" s="0" t="s">
        <v>2876</v>
      </c>
      <c r="D30" s="0" t="s">
        <v>2885</v>
      </c>
      <c r="E30" s="0" t="s">
        <v>2886</v>
      </c>
      <c r="F30" s="0" t="s">
        <v>2829</v>
      </c>
      <c r="G30" s="0" t="s">
        <v>1571</v>
      </c>
    </row>
    <row customHeight="1" ht="11.25">
      <c r="A31" s="0" t="s">
        <v>14</v>
      </c>
      <c r="B31" s="0" t="s">
        <v>2875</v>
      </c>
      <c r="C31" s="0" t="s">
        <v>2876</v>
      </c>
      <c r="D31" s="0" t="s">
        <v>2887</v>
      </c>
      <c r="E31" s="0" t="s">
        <v>2888</v>
      </c>
      <c r="F31" s="0" t="s">
        <v>2829</v>
      </c>
      <c r="G31" s="0" t="s">
        <v>1577</v>
      </c>
    </row>
    <row customHeight="1" ht="11.25">
      <c r="A32" s="0" t="s">
        <v>14</v>
      </c>
      <c r="B32" s="0" t="s">
        <v>2875</v>
      </c>
      <c r="C32" s="0" t="s">
        <v>2876</v>
      </c>
      <c r="D32" s="0" t="s">
        <v>2889</v>
      </c>
      <c r="E32" s="0" t="s">
        <v>2890</v>
      </c>
      <c r="F32" s="0" t="s">
        <v>2829</v>
      </c>
      <c r="G32" s="0" t="s">
        <v>1579</v>
      </c>
    </row>
    <row customHeight="1" ht="11.25">
      <c r="A33" s="0" t="s">
        <v>14</v>
      </c>
      <c r="B33" s="0" t="s">
        <v>2875</v>
      </c>
      <c r="C33" s="0" t="s">
        <v>2876</v>
      </c>
      <c r="D33" s="0" t="s">
        <v>2891</v>
      </c>
      <c r="E33" s="0" t="s">
        <v>2892</v>
      </c>
      <c r="F33" s="0" t="s">
        <v>2829</v>
      </c>
      <c r="G33" s="0" t="s">
        <v>1581</v>
      </c>
    </row>
    <row customHeight="1" ht="11.25">
      <c r="A34" s="0" t="s">
        <v>14</v>
      </c>
      <c r="B34" s="0" t="s">
        <v>2875</v>
      </c>
      <c r="C34" s="0" t="s">
        <v>2876</v>
      </c>
      <c r="D34" s="0" t="s">
        <v>2893</v>
      </c>
      <c r="E34" s="0" t="s">
        <v>2894</v>
      </c>
      <c r="F34" s="0" t="s">
        <v>2829</v>
      </c>
      <c r="G34" s="0" t="s">
        <v>1583</v>
      </c>
    </row>
    <row customHeight="1" ht="11.25">
      <c r="A35" s="0" t="s">
        <v>14</v>
      </c>
      <c r="B35" s="0" t="s">
        <v>2875</v>
      </c>
      <c r="C35" s="0" t="s">
        <v>2876</v>
      </c>
      <c r="D35" s="0" t="s">
        <v>2875</v>
      </c>
      <c r="E35" s="0" t="s">
        <v>2876</v>
      </c>
      <c r="F35" s="0" t="s">
        <v>2826</v>
      </c>
      <c r="G35" s="0" t="s">
        <v>1588</v>
      </c>
    </row>
    <row customHeight="1" ht="11.25">
      <c r="A36" s="0" t="s">
        <v>14</v>
      </c>
      <c r="B36" s="0" t="s">
        <v>2875</v>
      </c>
      <c r="C36" s="0" t="s">
        <v>2876</v>
      </c>
      <c r="D36" s="0" t="s">
        <v>2895</v>
      </c>
      <c r="E36" s="0" t="s">
        <v>2896</v>
      </c>
      <c r="F36" s="0" t="s">
        <v>2861</v>
      </c>
      <c r="G36" s="0" t="s">
        <v>1593</v>
      </c>
    </row>
    <row customHeight="1" ht="11.25">
      <c r="A37" s="0" t="s">
        <v>14</v>
      </c>
      <c r="B37" s="0" t="s">
        <v>2875</v>
      </c>
      <c r="C37" s="0" t="s">
        <v>2876</v>
      </c>
      <c r="D37" s="0" t="s">
        <v>2897</v>
      </c>
      <c r="E37" s="0" t="s">
        <v>2898</v>
      </c>
      <c r="F37" s="0" t="s">
        <v>2861</v>
      </c>
      <c r="G37" s="0" t="s">
        <v>1597</v>
      </c>
    </row>
    <row customHeight="1" ht="11.25">
      <c r="A38" s="0" t="s">
        <v>14</v>
      </c>
      <c r="B38" s="0" t="s">
        <v>2875</v>
      </c>
      <c r="C38" s="0" t="s">
        <v>2876</v>
      </c>
      <c r="D38" s="0" t="s">
        <v>2899</v>
      </c>
      <c r="E38" s="0" t="s">
        <v>2900</v>
      </c>
      <c r="F38" s="0" t="s">
        <v>2861</v>
      </c>
      <c r="G38" s="0" t="s">
        <v>1605</v>
      </c>
    </row>
    <row customHeight="1" ht="11.25">
      <c r="A39" s="0" t="s">
        <v>14</v>
      </c>
      <c r="B39" s="0" t="s">
        <v>2875</v>
      </c>
      <c r="C39" s="0" t="s">
        <v>2876</v>
      </c>
      <c r="D39" s="0" t="s">
        <v>2901</v>
      </c>
      <c r="E39" s="0" t="s">
        <v>2902</v>
      </c>
      <c r="F39" s="0" t="s">
        <v>2829</v>
      </c>
      <c r="G39" s="0" t="s">
        <v>1611</v>
      </c>
    </row>
    <row customHeight="1" ht="11.25">
      <c r="A40" s="0" t="s">
        <v>14</v>
      </c>
      <c r="B40" s="0" t="s">
        <v>2875</v>
      </c>
      <c r="C40" s="0" t="s">
        <v>2876</v>
      </c>
      <c r="D40" s="0" t="s">
        <v>2903</v>
      </c>
      <c r="E40" s="0" t="s">
        <v>2904</v>
      </c>
      <c r="F40" s="0" t="s">
        <v>2829</v>
      </c>
      <c r="G40" s="0" t="s">
        <v>1616</v>
      </c>
    </row>
    <row customHeight="1" ht="11.25">
      <c r="A41" s="0" t="s">
        <v>14</v>
      </c>
      <c r="B41" s="0" t="s">
        <v>2875</v>
      </c>
      <c r="C41" s="0" t="s">
        <v>2876</v>
      </c>
      <c r="D41" s="0" t="s">
        <v>2905</v>
      </c>
      <c r="E41" s="0" t="s">
        <v>2906</v>
      </c>
      <c r="F41" s="0" t="s">
        <v>2829</v>
      </c>
      <c r="G41" s="0" t="s">
        <v>1620</v>
      </c>
    </row>
    <row customHeight="1" ht="11.25">
      <c r="A42" s="0" t="s">
        <v>14</v>
      </c>
      <c r="B42" s="0" t="s">
        <v>2875</v>
      </c>
      <c r="C42" s="0" t="s">
        <v>2876</v>
      </c>
      <c r="D42" s="0" t="s">
        <v>2907</v>
      </c>
      <c r="E42" s="0" t="s">
        <v>2908</v>
      </c>
      <c r="F42" s="0" t="s">
        <v>2829</v>
      </c>
      <c r="G42" s="0" t="s">
        <v>1623</v>
      </c>
    </row>
    <row customHeight="1" ht="11.25">
      <c r="A43" s="0" t="s">
        <v>14</v>
      </c>
      <c r="B43" s="0" t="s">
        <v>2875</v>
      </c>
      <c r="C43" s="0" t="s">
        <v>2876</v>
      </c>
      <c r="D43" s="0" t="s">
        <v>2909</v>
      </c>
      <c r="E43" s="0" t="s">
        <v>2910</v>
      </c>
      <c r="F43" s="0" t="s">
        <v>2829</v>
      </c>
      <c r="G43" s="0" t="s">
        <v>1630</v>
      </c>
    </row>
    <row customHeight="1" ht="11.25">
      <c r="A44" s="0" t="s">
        <v>14</v>
      </c>
      <c r="B44" s="0" t="s">
        <v>2875</v>
      </c>
      <c r="C44" s="0" t="s">
        <v>2876</v>
      </c>
      <c r="D44" s="0" t="s">
        <v>2911</v>
      </c>
      <c r="E44" s="0" t="s">
        <v>2912</v>
      </c>
      <c r="F44" s="0" t="s">
        <v>2829</v>
      </c>
      <c r="G44" s="0" t="s">
        <v>1639</v>
      </c>
    </row>
    <row customHeight="1" ht="11.25">
      <c r="A45" s="0" t="s">
        <v>14</v>
      </c>
      <c r="B45" s="0" t="s">
        <v>2913</v>
      </c>
      <c r="C45" s="0" t="s">
        <v>2914</v>
      </c>
      <c r="D45" s="0" t="s">
        <v>2915</v>
      </c>
      <c r="E45" s="0" t="s">
        <v>2916</v>
      </c>
      <c r="F45" s="0" t="s">
        <v>2829</v>
      </c>
      <c r="G45" s="0" t="s">
        <v>1644</v>
      </c>
    </row>
    <row customHeight="1" ht="11.25">
      <c r="A46" s="0" t="s">
        <v>14</v>
      </c>
      <c r="B46" s="0" t="s">
        <v>2913</v>
      </c>
      <c r="C46" s="0" t="s">
        <v>2914</v>
      </c>
      <c r="D46" s="0" t="s">
        <v>2917</v>
      </c>
      <c r="E46" s="0" t="s">
        <v>2918</v>
      </c>
      <c r="F46" s="0" t="s">
        <v>2829</v>
      </c>
      <c r="G46" s="0" t="s">
        <v>1648</v>
      </c>
    </row>
    <row customHeight="1" ht="11.25">
      <c r="A47" s="0" t="s">
        <v>14</v>
      </c>
      <c r="B47" s="0" t="s">
        <v>2913</v>
      </c>
      <c r="C47" s="0" t="s">
        <v>2914</v>
      </c>
      <c r="D47" s="0" t="s">
        <v>2919</v>
      </c>
      <c r="E47" s="0" t="s">
        <v>2920</v>
      </c>
      <c r="F47" s="0" t="s">
        <v>2829</v>
      </c>
      <c r="G47" s="0" t="s">
        <v>1654</v>
      </c>
    </row>
    <row customHeight="1" ht="11.25">
      <c r="A48" s="0" t="s">
        <v>14</v>
      </c>
      <c r="B48" s="0" t="s">
        <v>2913</v>
      </c>
      <c r="C48" s="0" t="s">
        <v>2914</v>
      </c>
      <c r="D48" s="0" t="s">
        <v>2921</v>
      </c>
      <c r="E48" s="0" t="s">
        <v>2922</v>
      </c>
      <c r="F48" s="0" t="s">
        <v>2829</v>
      </c>
      <c r="G48" s="0" t="s">
        <v>1659</v>
      </c>
    </row>
    <row customHeight="1" ht="11.25">
      <c r="A49" s="0" t="s">
        <v>14</v>
      </c>
      <c r="B49" s="0" t="s">
        <v>2913</v>
      </c>
      <c r="C49" s="0" t="s">
        <v>2914</v>
      </c>
      <c r="D49" s="0" t="s">
        <v>2923</v>
      </c>
      <c r="E49" s="0" t="s">
        <v>2924</v>
      </c>
      <c r="F49" s="0" t="s">
        <v>2829</v>
      </c>
      <c r="G49" s="0" t="s">
        <v>1662</v>
      </c>
    </row>
    <row customHeight="1" ht="11.25">
      <c r="A50" s="0" t="s">
        <v>14</v>
      </c>
      <c r="B50" s="0" t="s">
        <v>2913</v>
      </c>
      <c r="C50" s="0" t="s">
        <v>2914</v>
      </c>
      <c r="D50" s="0" t="s">
        <v>2925</v>
      </c>
      <c r="E50" s="0" t="s">
        <v>2926</v>
      </c>
      <c r="F50" s="0" t="s">
        <v>2829</v>
      </c>
      <c r="G50" s="0" t="s">
        <v>1666</v>
      </c>
    </row>
    <row customHeight="1" ht="11.25">
      <c r="A51" s="0" t="s">
        <v>14</v>
      </c>
      <c r="B51" s="0" t="s">
        <v>2913</v>
      </c>
      <c r="C51" s="0" t="s">
        <v>2914</v>
      </c>
      <c r="D51" s="0" t="s">
        <v>2913</v>
      </c>
      <c r="E51" s="0" t="s">
        <v>2914</v>
      </c>
      <c r="F51" s="0" t="s">
        <v>2826</v>
      </c>
      <c r="G51" s="0" t="s">
        <v>1670</v>
      </c>
    </row>
    <row customHeight="1" ht="11.25">
      <c r="A52" s="0" t="s">
        <v>14</v>
      </c>
      <c r="B52" s="0" t="s">
        <v>2913</v>
      </c>
      <c r="C52" s="0" t="s">
        <v>2914</v>
      </c>
      <c r="D52" s="0" t="s">
        <v>2927</v>
      </c>
      <c r="E52" s="0" t="s">
        <v>2928</v>
      </c>
      <c r="F52" s="0" t="s">
        <v>2861</v>
      </c>
      <c r="G52" s="0" t="s">
        <v>1674</v>
      </c>
    </row>
    <row customHeight="1" ht="11.25">
      <c r="A53" s="0" t="s">
        <v>14</v>
      </c>
      <c r="B53" s="0" t="s">
        <v>2913</v>
      </c>
      <c r="C53" s="0" t="s">
        <v>2914</v>
      </c>
      <c r="D53" s="0" t="s">
        <v>2929</v>
      </c>
      <c r="E53" s="0" t="s">
        <v>2930</v>
      </c>
      <c r="F53" s="0" t="s">
        <v>2829</v>
      </c>
      <c r="G53" s="0" t="s">
        <v>1676</v>
      </c>
    </row>
    <row customHeight="1" ht="11.25">
      <c r="A54" s="0" t="s">
        <v>14</v>
      </c>
      <c r="B54" s="0" t="s">
        <v>2913</v>
      </c>
      <c r="C54" s="0" t="s">
        <v>2914</v>
      </c>
      <c r="D54" s="0" t="s">
        <v>2931</v>
      </c>
      <c r="E54" s="0" t="s">
        <v>2932</v>
      </c>
      <c r="F54" s="0" t="s">
        <v>2829</v>
      </c>
      <c r="G54" s="0" t="s">
        <v>1679</v>
      </c>
    </row>
    <row customHeight="1" ht="11.25">
      <c r="A55" s="0" t="s">
        <v>14</v>
      </c>
      <c r="B55" s="0" t="s">
        <v>2913</v>
      </c>
      <c r="C55" s="0" t="s">
        <v>2914</v>
      </c>
      <c r="D55" s="0" t="s">
        <v>2933</v>
      </c>
      <c r="E55" s="0" t="s">
        <v>2934</v>
      </c>
      <c r="F55" s="0" t="s">
        <v>2829</v>
      </c>
      <c r="G55" s="0" t="s">
        <v>1683</v>
      </c>
    </row>
    <row customHeight="1" ht="11.25">
      <c r="A56" s="0" t="s">
        <v>14</v>
      </c>
      <c r="B56" s="0" t="s">
        <v>2913</v>
      </c>
      <c r="C56" s="0" t="s">
        <v>2914</v>
      </c>
      <c r="D56" s="0" t="s">
        <v>2935</v>
      </c>
      <c r="E56" s="0" t="s">
        <v>2936</v>
      </c>
      <c r="F56" s="0" t="s">
        <v>2829</v>
      </c>
      <c r="G56" s="0" t="s">
        <v>1686</v>
      </c>
    </row>
    <row customHeight="1" ht="11.25">
      <c r="A57" s="0" t="s">
        <v>14</v>
      </c>
      <c r="B57" s="0" t="s">
        <v>2913</v>
      </c>
      <c r="C57" s="0" t="s">
        <v>2914</v>
      </c>
      <c r="D57" s="0" t="s">
        <v>2937</v>
      </c>
      <c r="E57" s="0" t="s">
        <v>2938</v>
      </c>
      <c r="F57" s="0" t="s">
        <v>2829</v>
      </c>
      <c r="G57" s="0" t="s">
        <v>1689</v>
      </c>
    </row>
    <row customHeight="1" ht="11.25">
      <c r="A58" s="0" t="s">
        <v>14</v>
      </c>
      <c r="B58" s="0" t="s">
        <v>2913</v>
      </c>
      <c r="C58" s="0" t="s">
        <v>2914</v>
      </c>
      <c r="D58" s="0" t="s">
        <v>2939</v>
      </c>
      <c r="E58" s="0" t="s">
        <v>2940</v>
      </c>
      <c r="F58" s="0" t="s">
        <v>2829</v>
      </c>
      <c r="G58" s="0" t="s">
        <v>1692</v>
      </c>
    </row>
    <row customHeight="1" ht="11.25">
      <c r="A59" s="0" t="s">
        <v>14</v>
      </c>
      <c r="B59" s="0" t="s">
        <v>2913</v>
      </c>
      <c r="C59" s="0" t="s">
        <v>2914</v>
      </c>
      <c r="D59" s="0" t="s">
        <v>2941</v>
      </c>
      <c r="E59" s="0" t="s">
        <v>2942</v>
      </c>
      <c r="F59" s="0" t="s">
        <v>2829</v>
      </c>
      <c r="G59" s="0" t="s">
        <v>1696</v>
      </c>
    </row>
    <row customHeight="1" ht="11.25">
      <c r="A60" s="0" t="s">
        <v>14</v>
      </c>
      <c r="B60" s="0" t="s">
        <v>2943</v>
      </c>
      <c r="C60" s="0" t="s">
        <v>2944</v>
      </c>
      <c r="D60" s="0" t="s">
        <v>2945</v>
      </c>
      <c r="E60" s="0" t="s">
        <v>2946</v>
      </c>
      <c r="F60" s="0" t="s">
        <v>2832</v>
      </c>
      <c r="G60" s="0" t="s">
        <v>1699</v>
      </c>
    </row>
    <row customHeight="1" ht="11.25">
      <c r="A61" s="0" t="s">
        <v>14</v>
      </c>
      <c r="B61" s="0" t="s">
        <v>2943</v>
      </c>
      <c r="C61" s="0" t="s">
        <v>2944</v>
      </c>
      <c r="D61" s="0" t="s">
        <v>2947</v>
      </c>
      <c r="E61" s="0" t="s">
        <v>2948</v>
      </c>
      <c r="F61" s="0" t="s">
        <v>2829</v>
      </c>
      <c r="G61" s="0" t="s">
        <v>2949</v>
      </c>
    </row>
    <row customHeight="1" ht="11.25">
      <c r="A62" s="0" t="s">
        <v>14</v>
      </c>
      <c r="B62" s="0" t="s">
        <v>2943</v>
      </c>
      <c r="C62" s="0" t="s">
        <v>2944</v>
      </c>
      <c r="D62" s="0" t="s">
        <v>2950</v>
      </c>
      <c r="E62" s="0" t="s">
        <v>2951</v>
      </c>
      <c r="F62" s="0" t="s">
        <v>2829</v>
      </c>
      <c r="G62" s="0" t="s">
        <v>2952</v>
      </c>
    </row>
    <row customHeight="1" ht="11.25">
      <c r="A63" s="0" t="s">
        <v>14</v>
      </c>
      <c r="B63" s="0" t="s">
        <v>2943</v>
      </c>
      <c r="C63" s="0" t="s">
        <v>2944</v>
      </c>
      <c r="D63" s="0" t="s">
        <v>2943</v>
      </c>
      <c r="E63" s="0" t="s">
        <v>2944</v>
      </c>
      <c r="F63" s="0" t="s">
        <v>2826</v>
      </c>
      <c r="G63" s="0" t="s">
        <v>2953</v>
      </c>
    </row>
    <row customHeight="1" ht="11.25">
      <c r="A64" s="0" t="s">
        <v>14</v>
      </c>
      <c r="B64" s="0" t="s">
        <v>2943</v>
      </c>
      <c r="C64" s="0" t="s">
        <v>2944</v>
      </c>
      <c r="D64" s="0" t="s">
        <v>2954</v>
      </c>
      <c r="E64" s="0" t="s">
        <v>2955</v>
      </c>
      <c r="F64" s="0" t="s">
        <v>2829</v>
      </c>
      <c r="G64" s="0" t="s">
        <v>2956</v>
      </c>
    </row>
    <row customHeight="1" ht="11.25">
      <c r="A65" s="0" t="s">
        <v>14</v>
      </c>
      <c r="B65" s="0" t="s">
        <v>2943</v>
      </c>
      <c r="C65" s="0" t="s">
        <v>2944</v>
      </c>
      <c r="D65" s="0" t="s">
        <v>2957</v>
      </c>
      <c r="E65" s="0" t="s">
        <v>2958</v>
      </c>
      <c r="F65" s="0" t="s">
        <v>2829</v>
      </c>
      <c r="G65" s="0" t="s">
        <v>2959</v>
      </c>
    </row>
    <row customHeight="1" ht="11.25">
      <c r="A66" s="0" t="s">
        <v>14</v>
      </c>
      <c r="B66" s="0" t="s">
        <v>2943</v>
      </c>
      <c r="C66" s="0" t="s">
        <v>2944</v>
      </c>
      <c r="D66" s="0" t="s">
        <v>2960</v>
      </c>
      <c r="E66" s="0" t="s">
        <v>2961</v>
      </c>
      <c r="F66" s="0" t="s">
        <v>2829</v>
      </c>
      <c r="G66" s="0" t="s">
        <v>2962</v>
      </c>
    </row>
    <row customHeight="1" ht="11.25">
      <c r="A67" s="0" t="s">
        <v>14</v>
      </c>
      <c r="B67" s="0" t="s">
        <v>2943</v>
      </c>
      <c r="C67" s="0" t="s">
        <v>2944</v>
      </c>
      <c r="D67" s="0" t="s">
        <v>2963</v>
      </c>
      <c r="E67" s="0" t="s">
        <v>2964</v>
      </c>
      <c r="F67" s="0" t="s">
        <v>2829</v>
      </c>
      <c r="G67" s="0" t="s">
        <v>1921</v>
      </c>
    </row>
    <row customHeight="1" ht="11.25">
      <c r="A68" s="0" t="s">
        <v>14</v>
      </c>
      <c r="B68" s="0" t="s">
        <v>2965</v>
      </c>
      <c r="C68" s="0" t="s">
        <v>2966</v>
      </c>
      <c r="D68" s="0" t="s">
        <v>2967</v>
      </c>
      <c r="E68" s="0" t="s">
        <v>2968</v>
      </c>
      <c r="F68" s="0" t="s">
        <v>2861</v>
      </c>
      <c r="G68" s="0" t="s">
        <v>2969</v>
      </c>
    </row>
    <row customHeight="1" ht="11.25">
      <c r="A69" s="0" t="s">
        <v>14</v>
      </c>
      <c r="B69" s="0" t="s">
        <v>2965</v>
      </c>
      <c r="C69" s="0" t="s">
        <v>2966</v>
      </c>
      <c r="D69" s="0" t="s">
        <v>2970</v>
      </c>
      <c r="E69" s="0" t="s">
        <v>2971</v>
      </c>
      <c r="F69" s="0" t="s">
        <v>2832</v>
      </c>
      <c r="G69" s="0" t="s">
        <v>2132</v>
      </c>
    </row>
    <row customHeight="1" ht="11.25">
      <c r="A70" s="0" t="s">
        <v>14</v>
      </c>
      <c r="B70" s="0" t="s">
        <v>2965</v>
      </c>
      <c r="C70" s="0" t="s">
        <v>2966</v>
      </c>
      <c r="D70" s="0" t="s">
        <v>2972</v>
      </c>
      <c r="E70" s="0" t="s">
        <v>2973</v>
      </c>
      <c r="F70" s="0" t="s">
        <v>2861</v>
      </c>
      <c r="G70" s="0" t="s">
        <v>2974</v>
      </c>
    </row>
    <row customHeight="1" ht="11.25">
      <c r="A71" s="0" t="s">
        <v>14</v>
      </c>
      <c r="B71" s="0" t="s">
        <v>2965</v>
      </c>
      <c r="C71" s="0" t="s">
        <v>2966</v>
      </c>
      <c r="D71" s="0" t="s">
        <v>2975</v>
      </c>
      <c r="E71" s="0" t="s">
        <v>2976</v>
      </c>
      <c r="F71" s="0" t="s">
        <v>2829</v>
      </c>
      <c r="G71" s="0" t="s">
        <v>2977</v>
      </c>
    </row>
    <row customHeight="1" ht="11.25">
      <c r="A72" s="0" t="s">
        <v>14</v>
      </c>
      <c r="B72" s="0" t="s">
        <v>2965</v>
      </c>
      <c r="C72" s="0" t="s">
        <v>2966</v>
      </c>
      <c r="D72" s="0" t="s">
        <v>2978</v>
      </c>
      <c r="E72" s="0" t="s">
        <v>2979</v>
      </c>
      <c r="F72" s="0" t="s">
        <v>2829</v>
      </c>
      <c r="G72" s="0" t="s">
        <v>2980</v>
      </c>
    </row>
    <row customHeight="1" ht="11.25">
      <c r="A73" s="0" t="s">
        <v>14</v>
      </c>
      <c r="B73" s="0" t="s">
        <v>2965</v>
      </c>
      <c r="C73" s="0" t="s">
        <v>2966</v>
      </c>
      <c r="D73" s="0" t="s">
        <v>2981</v>
      </c>
      <c r="E73" s="0" t="s">
        <v>2982</v>
      </c>
      <c r="F73" s="0" t="s">
        <v>2829</v>
      </c>
      <c r="G73" s="0" t="s">
        <v>2983</v>
      </c>
    </row>
    <row customHeight="1" ht="11.25">
      <c r="A74" s="0" t="s">
        <v>14</v>
      </c>
      <c r="B74" s="0" t="s">
        <v>2965</v>
      </c>
      <c r="C74" s="0" t="s">
        <v>2966</v>
      </c>
      <c r="D74" s="0" t="s">
        <v>2984</v>
      </c>
      <c r="E74" s="0" t="s">
        <v>2985</v>
      </c>
      <c r="F74" s="0" t="s">
        <v>2829</v>
      </c>
      <c r="G74" s="0" t="s">
        <v>2986</v>
      </c>
    </row>
    <row customHeight="1" ht="11.25">
      <c r="A75" s="0" t="s">
        <v>14</v>
      </c>
      <c r="B75" s="0" t="s">
        <v>2965</v>
      </c>
      <c r="C75" s="0" t="s">
        <v>2966</v>
      </c>
      <c r="D75" s="0" t="s">
        <v>2965</v>
      </c>
      <c r="E75" s="0" t="s">
        <v>2966</v>
      </c>
      <c r="F75" s="0" t="s">
        <v>2826</v>
      </c>
      <c r="G75" s="0" t="s">
        <v>2987</v>
      </c>
    </row>
    <row customHeight="1" ht="11.25">
      <c r="A76" s="0" t="s">
        <v>14</v>
      </c>
      <c r="B76" s="0" t="s">
        <v>2965</v>
      </c>
      <c r="C76" s="0" t="s">
        <v>2966</v>
      </c>
      <c r="D76" s="0" t="s">
        <v>2988</v>
      </c>
      <c r="E76" s="0" t="s">
        <v>2989</v>
      </c>
      <c r="F76" s="0" t="s">
        <v>2829</v>
      </c>
      <c r="G76" s="0" t="s">
        <v>2990</v>
      </c>
    </row>
    <row customHeight="1" ht="11.25">
      <c r="A77" s="0" t="s">
        <v>14</v>
      </c>
      <c r="B77" s="0" t="s">
        <v>2965</v>
      </c>
      <c r="C77" s="0" t="s">
        <v>2966</v>
      </c>
      <c r="D77" s="0" t="s">
        <v>2991</v>
      </c>
      <c r="E77" s="0" t="s">
        <v>2992</v>
      </c>
      <c r="F77" s="0" t="s">
        <v>2829</v>
      </c>
      <c r="G77" s="0" t="s">
        <v>2993</v>
      </c>
    </row>
    <row customHeight="1" ht="11.25">
      <c r="A78" s="0" t="s">
        <v>14</v>
      </c>
      <c r="B78" s="0" t="s">
        <v>2965</v>
      </c>
      <c r="C78" s="0" t="s">
        <v>2966</v>
      </c>
      <c r="D78" s="0" t="s">
        <v>2994</v>
      </c>
      <c r="E78" s="0" t="s">
        <v>2995</v>
      </c>
      <c r="F78" s="0" t="s">
        <v>2829</v>
      </c>
      <c r="G78" s="0" t="s">
        <v>2996</v>
      </c>
    </row>
    <row customHeight="1" ht="11.25">
      <c r="A79" s="0" t="s">
        <v>14</v>
      </c>
      <c r="B79" s="0" t="s">
        <v>2965</v>
      </c>
      <c r="C79" s="0" t="s">
        <v>2966</v>
      </c>
      <c r="D79" s="0" t="s">
        <v>2997</v>
      </c>
      <c r="E79" s="0" t="s">
        <v>2998</v>
      </c>
      <c r="F79" s="0" t="s">
        <v>2829</v>
      </c>
      <c r="G79" s="0" t="s">
        <v>2999</v>
      </c>
    </row>
    <row customHeight="1" ht="11.25">
      <c r="A80" s="0" t="s">
        <v>14</v>
      </c>
      <c r="B80" s="0" t="s">
        <v>2965</v>
      </c>
      <c r="C80" s="0" t="s">
        <v>2966</v>
      </c>
      <c r="D80" s="0" t="s">
        <v>3000</v>
      </c>
      <c r="E80" s="0" t="s">
        <v>3001</v>
      </c>
      <c r="F80" s="0" t="s">
        <v>2829</v>
      </c>
      <c r="G80" s="0" t="s">
        <v>3002</v>
      </c>
    </row>
    <row customHeight="1" ht="11.25">
      <c r="A81" s="0" t="s">
        <v>14</v>
      </c>
      <c r="B81" s="0" t="s">
        <v>2965</v>
      </c>
      <c r="C81" s="0" t="s">
        <v>2966</v>
      </c>
      <c r="D81" s="0" t="s">
        <v>3003</v>
      </c>
      <c r="E81" s="0" t="s">
        <v>3004</v>
      </c>
      <c r="F81" s="0" t="s">
        <v>2829</v>
      </c>
      <c r="G81" s="0" t="s">
        <v>3005</v>
      </c>
    </row>
    <row customHeight="1" ht="11.25">
      <c r="A82" s="0" t="s">
        <v>14</v>
      </c>
      <c r="B82" s="0" t="s">
        <v>2965</v>
      </c>
      <c r="C82" s="0" t="s">
        <v>2966</v>
      </c>
      <c r="D82" s="0" t="s">
        <v>3006</v>
      </c>
      <c r="E82" s="0" t="s">
        <v>3007</v>
      </c>
      <c r="F82" s="0" t="s">
        <v>2829</v>
      </c>
      <c r="G82" s="0" t="s">
        <v>3008</v>
      </c>
    </row>
    <row customHeight="1" ht="11.25">
      <c r="A83" s="0" t="s">
        <v>14</v>
      </c>
      <c r="B83" s="0" t="s">
        <v>2965</v>
      </c>
      <c r="C83" s="0" t="s">
        <v>2966</v>
      </c>
      <c r="D83" s="0" t="s">
        <v>3009</v>
      </c>
      <c r="E83" s="0" t="s">
        <v>3010</v>
      </c>
      <c r="F83" s="0" t="s">
        <v>2829</v>
      </c>
      <c r="G83" s="0" t="s">
        <v>3011</v>
      </c>
    </row>
    <row customHeight="1" ht="11.25">
      <c r="A84" s="0" t="s">
        <v>14</v>
      </c>
      <c r="B84" s="0" t="s">
        <v>3012</v>
      </c>
      <c r="C84" s="0" t="s">
        <v>3013</v>
      </c>
      <c r="D84" s="0" t="s">
        <v>3014</v>
      </c>
      <c r="E84" s="0" t="s">
        <v>3015</v>
      </c>
      <c r="F84" s="0" t="s">
        <v>2829</v>
      </c>
      <c r="G84" s="0" t="s">
        <v>3016</v>
      </c>
    </row>
    <row customHeight="1" ht="11.25">
      <c r="A85" s="0" t="s">
        <v>14</v>
      </c>
      <c r="B85" s="0" t="s">
        <v>3012</v>
      </c>
      <c r="C85" s="0" t="s">
        <v>3013</v>
      </c>
      <c r="D85" s="0" t="s">
        <v>3017</v>
      </c>
      <c r="E85" s="0" t="s">
        <v>3018</v>
      </c>
      <c r="F85" s="0" t="s">
        <v>2829</v>
      </c>
      <c r="G85" s="0" t="s">
        <v>3019</v>
      </c>
    </row>
    <row customHeight="1" ht="11.25">
      <c r="A86" s="0" t="s">
        <v>14</v>
      </c>
      <c r="B86" s="0" t="s">
        <v>3012</v>
      </c>
      <c r="C86" s="0" t="s">
        <v>3013</v>
      </c>
      <c r="D86" s="0" t="s">
        <v>3020</v>
      </c>
      <c r="E86" s="0" t="s">
        <v>3021</v>
      </c>
      <c r="F86" s="0" t="s">
        <v>2829</v>
      </c>
      <c r="G86" s="0" t="s">
        <v>3022</v>
      </c>
    </row>
    <row customHeight="1" ht="11.25">
      <c r="A87" s="0" t="s">
        <v>14</v>
      </c>
      <c r="B87" s="0" t="s">
        <v>3012</v>
      </c>
      <c r="C87" s="0" t="s">
        <v>3013</v>
      </c>
      <c r="D87" s="0" t="s">
        <v>3023</v>
      </c>
      <c r="E87" s="0" t="s">
        <v>3024</v>
      </c>
      <c r="F87" s="0" t="s">
        <v>2829</v>
      </c>
      <c r="G87" s="0" t="s">
        <v>3025</v>
      </c>
    </row>
    <row customHeight="1" ht="11.25">
      <c r="A88" s="0" t="s">
        <v>14</v>
      </c>
      <c r="B88" s="0" t="s">
        <v>3012</v>
      </c>
      <c r="C88" s="0" t="s">
        <v>3013</v>
      </c>
      <c r="D88" s="0" t="s">
        <v>3026</v>
      </c>
      <c r="E88" s="0" t="s">
        <v>3027</v>
      </c>
      <c r="F88" s="0" t="s">
        <v>2829</v>
      </c>
      <c r="G88" s="0" t="s">
        <v>3028</v>
      </c>
    </row>
    <row customHeight="1" ht="11.25">
      <c r="A89" s="0" t="s">
        <v>14</v>
      </c>
      <c r="B89" s="0" t="s">
        <v>3012</v>
      </c>
      <c r="C89" s="0" t="s">
        <v>3013</v>
      </c>
      <c r="D89" s="0" t="s">
        <v>3012</v>
      </c>
      <c r="E89" s="0" t="s">
        <v>3013</v>
      </c>
      <c r="F89" s="0" t="s">
        <v>2826</v>
      </c>
      <c r="G89" s="0" t="s">
        <v>3029</v>
      </c>
    </row>
    <row customHeight="1" ht="11.25">
      <c r="A90" s="0" t="s">
        <v>14</v>
      </c>
      <c r="B90" s="0" t="s">
        <v>3012</v>
      </c>
      <c r="C90" s="0" t="s">
        <v>3013</v>
      </c>
      <c r="D90" s="0" t="s">
        <v>3030</v>
      </c>
      <c r="E90" s="0" t="s">
        <v>3031</v>
      </c>
      <c r="F90" s="0" t="s">
        <v>2829</v>
      </c>
      <c r="G90" s="0" t="s">
        <v>3032</v>
      </c>
    </row>
    <row customHeight="1" ht="11.25">
      <c r="A91" s="0" t="s">
        <v>14</v>
      </c>
      <c r="B91" s="0" t="s">
        <v>3012</v>
      </c>
      <c r="C91" s="0" t="s">
        <v>3013</v>
      </c>
      <c r="D91" s="0" t="s">
        <v>3033</v>
      </c>
      <c r="E91" s="0" t="s">
        <v>3034</v>
      </c>
      <c r="F91" s="0" t="s">
        <v>2829</v>
      </c>
      <c r="G91" s="0" t="s">
        <v>3035</v>
      </c>
    </row>
    <row customHeight="1" ht="11.25">
      <c r="A92" s="0" t="s">
        <v>14</v>
      </c>
      <c r="B92" s="0" t="s">
        <v>3012</v>
      </c>
      <c r="C92" s="0" t="s">
        <v>3013</v>
      </c>
      <c r="D92" s="0" t="s">
        <v>3036</v>
      </c>
      <c r="E92" s="0" t="s">
        <v>3037</v>
      </c>
      <c r="F92" s="0" t="s">
        <v>2829</v>
      </c>
      <c r="G92" s="0" t="s">
        <v>3038</v>
      </c>
    </row>
    <row customHeight="1" ht="11.25">
      <c r="A93" s="0" t="s">
        <v>14</v>
      </c>
      <c r="B93" s="0" t="s">
        <v>3012</v>
      </c>
      <c r="C93" s="0" t="s">
        <v>3013</v>
      </c>
      <c r="D93" s="0" t="s">
        <v>3039</v>
      </c>
      <c r="E93" s="0" t="s">
        <v>3040</v>
      </c>
      <c r="F93" s="0" t="s">
        <v>2829</v>
      </c>
      <c r="G93" s="0" t="s">
        <v>3041</v>
      </c>
    </row>
    <row customHeight="1" ht="11.25">
      <c r="A94" s="0" t="s">
        <v>14</v>
      </c>
      <c r="B94" s="0" t="s">
        <v>3012</v>
      </c>
      <c r="C94" s="0" t="s">
        <v>3013</v>
      </c>
      <c r="D94" s="0" t="s">
        <v>3042</v>
      </c>
      <c r="E94" s="0" t="s">
        <v>3043</v>
      </c>
      <c r="F94" s="0" t="s">
        <v>2829</v>
      </c>
      <c r="G94" s="0" t="s">
        <v>3044</v>
      </c>
    </row>
    <row customHeight="1" ht="11.25">
      <c r="A95" s="0" t="s">
        <v>14</v>
      </c>
      <c r="B95" s="0" t="s">
        <v>3045</v>
      </c>
      <c r="C95" s="0" t="s">
        <v>3046</v>
      </c>
      <c r="D95" s="0" t="s">
        <v>3047</v>
      </c>
      <c r="E95" s="0" t="s">
        <v>3048</v>
      </c>
      <c r="F95" s="0" t="s">
        <v>2832</v>
      </c>
      <c r="G95" s="0" t="s">
        <v>3049</v>
      </c>
    </row>
    <row customHeight="1" ht="11.25">
      <c r="A96" s="0" t="s">
        <v>14</v>
      </c>
      <c r="B96" s="0" t="s">
        <v>3045</v>
      </c>
      <c r="C96" s="0" t="s">
        <v>3046</v>
      </c>
      <c r="D96" s="0" t="s">
        <v>3050</v>
      </c>
      <c r="E96" s="0" t="s">
        <v>3051</v>
      </c>
      <c r="F96" s="0" t="s">
        <v>2829</v>
      </c>
      <c r="G96" s="0" t="s">
        <v>3052</v>
      </c>
    </row>
    <row customHeight="1" ht="11.25">
      <c r="A97" s="0" t="s">
        <v>14</v>
      </c>
      <c r="B97" s="0" t="s">
        <v>3045</v>
      </c>
      <c r="C97" s="0" t="s">
        <v>3046</v>
      </c>
      <c r="D97" s="0" t="s">
        <v>2915</v>
      </c>
      <c r="E97" s="0" t="s">
        <v>3053</v>
      </c>
      <c r="F97" s="0" t="s">
        <v>2829</v>
      </c>
      <c r="G97" s="0" t="s">
        <v>3054</v>
      </c>
    </row>
    <row customHeight="1" ht="11.25">
      <c r="A98" s="0" t="s">
        <v>14</v>
      </c>
      <c r="B98" s="0" t="s">
        <v>3045</v>
      </c>
      <c r="C98" s="0" t="s">
        <v>3046</v>
      </c>
      <c r="D98" s="0" t="s">
        <v>3055</v>
      </c>
      <c r="E98" s="0" t="s">
        <v>3056</v>
      </c>
      <c r="F98" s="0" t="s">
        <v>2829</v>
      </c>
      <c r="G98" s="0" t="s">
        <v>3057</v>
      </c>
    </row>
    <row customHeight="1" ht="11.25">
      <c r="A99" s="0" t="s">
        <v>14</v>
      </c>
      <c r="B99" s="0" t="s">
        <v>3045</v>
      </c>
      <c r="C99" s="0" t="s">
        <v>3046</v>
      </c>
      <c r="D99" s="0" t="s">
        <v>3058</v>
      </c>
      <c r="E99" s="0" t="s">
        <v>3059</v>
      </c>
      <c r="F99" s="0" t="s">
        <v>2829</v>
      </c>
      <c r="G99" s="0" t="s">
        <v>3060</v>
      </c>
    </row>
    <row customHeight="1" ht="11.25">
      <c r="A100" s="0" t="s">
        <v>14</v>
      </c>
      <c r="B100" s="0" t="s">
        <v>3045</v>
      </c>
      <c r="C100" s="0" t="s">
        <v>3046</v>
      </c>
      <c r="D100" s="0" t="s">
        <v>3061</v>
      </c>
      <c r="E100" s="0" t="s">
        <v>3062</v>
      </c>
      <c r="F100" s="0" t="s">
        <v>2829</v>
      </c>
      <c r="G100" s="0" t="s">
        <v>3063</v>
      </c>
    </row>
    <row customHeight="1" ht="11.25">
      <c r="A101" s="0" t="s">
        <v>14</v>
      </c>
      <c r="B101" s="0" t="s">
        <v>3045</v>
      </c>
      <c r="C101" s="0" t="s">
        <v>3046</v>
      </c>
      <c r="D101" s="0" t="s">
        <v>3064</v>
      </c>
      <c r="E101" s="0" t="s">
        <v>3065</v>
      </c>
      <c r="F101" s="0" t="s">
        <v>2829</v>
      </c>
      <c r="G101" s="0" t="s">
        <v>3066</v>
      </c>
    </row>
    <row customHeight="1" ht="11.25">
      <c r="A102" s="0" t="s">
        <v>14</v>
      </c>
      <c r="B102" s="0" t="s">
        <v>3045</v>
      </c>
      <c r="C102" s="0" t="s">
        <v>3046</v>
      </c>
      <c r="D102" s="0" t="s">
        <v>3067</v>
      </c>
      <c r="E102" s="0" t="s">
        <v>3068</v>
      </c>
      <c r="F102" s="0" t="s">
        <v>2829</v>
      </c>
      <c r="G102" s="0" t="s">
        <v>3069</v>
      </c>
    </row>
    <row customHeight="1" ht="11.25">
      <c r="A103" s="0" t="s">
        <v>14</v>
      </c>
      <c r="B103" s="0" t="s">
        <v>3045</v>
      </c>
      <c r="C103" s="0" t="s">
        <v>3046</v>
      </c>
      <c r="D103" s="0" t="s">
        <v>3045</v>
      </c>
      <c r="E103" s="0" t="s">
        <v>3046</v>
      </c>
      <c r="F103" s="0" t="s">
        <v>2826</v>
      </c>
      <c r="G103" s="0" t="s">
        <v>3070</v>
      </c>
    </row>
    <row customHeight="1" ht="11.25">
      <c r="A104" s="0" t="s">
        <v>14</v>
      </c>
      <c r="B104" s="0" t="s">
        <v>3045</v>
      </c>
      <c r="C104" s="0" t="s">
        <v>3046</v>
      </c>
      <c r="D104" s="0" t="s">
        <v>3071</v>
      </c>
      <c r="E104" s="0" t="s">
        <v>3072</v>
      </c>
      <c r="F104" s="0" t="s">
        <v>2829</v>
      </c>
      <c r="G104" s="0" t="s">
        <v>3073</v>
      </c>
    </row>
    <row customHeight="1" ht="11.25">
      <c r="A105" s="0" t="s">
        <v>14</v>
      </c>
      <c r="B105" s="0" t="s">
        <v>3045</v>
      </c>
      <c r="C105" s="0" t="s">
        <v>3046</v>
      </c>
      <c r="D105" s="0" t="s">
        <v>3074</v>
      </c>
      <c r="E105" s="0" t="s">
        <v>3075</v>
      </c>
      <c r="F105" s="0" t="s">
        <v>2829</v>
      </c>
      <c r="G105" s="0" t="s">
        <v>3076</v>
      </c>
    </row>
    <row customHeight="1" ht="11.25">
      <c r="A106" s="0" t="s">
        <v>14</v>
      </c>
      <c r="B106" s="0" t="s">
        <v>3045</v>
      </c>
      <c r="C106" s="0" t="s">
        <v>3046</v>
      </c>
      <c r="D106" s="0" t="s">
        <v>3077</v>
      </c>
      <c r="E106" s="0" t="s">
        <v>3078</v>
      </c>
      <c r="F106" s="0" t="s">
        <v>2829</v>
      </c>
      <c r="G106" s="0" t="s">
        <v>3079</v>
      </c>
    </row>
    <row customHeight="1" ht="11.25">
      <c r="A107" s="0" t="s">
        <v>14</v>
      </c>
      <c r="B107" s="0" t="s">
        <v>3045</v>
      </c>
      <c r="C107" s="0" t="s">
        <v>3046</v>
      </c>
      <c r="D107" s="0" t="s">
        <v>3080</v>
      </c>
      <c r="E107" s="0" t="s">
        <v>3081</v>
      </c>
      <c r="F107" s="0" t="s">
        <v>2829</v>
      </c>
      <c r="G107" s="0" t="s">
        <v>3082</v>
      </c>
    </row>
    <row customHeight="1" ht="11.25">
      <c r="A108" s="0" t="s">
        <v>14</v>
      </c>
      <c r="B108" s="0" t="s">
        <v>3045</v>
      </c>
      <c r="C108" s="0" t="s">
        <v>3046</v>
      </c>
      <c r="D108" s="0" t="s">
        <v>3083</v>
      </c>
      <c r="E108" s="0" t="s">
        <v>3084</v>
      </c>
      <c r="F108" s="0" t="s">
        <v>2829</v>
      </c>
      <c r="G108" s="0" t="s">
        <v>3085</v>
      </c>
    </row>
    <row customHeight="1" ht="11.25">
      <c r="A109" s="0" t="s">
        <v>14</v>
      </c>
      <c r="B109" s="0" t="s">
        <v>3086</v>
      </c>
      <c r="C109" s="0" t="s">
        <v>3087</v>
      </c>
      <c r="D109" s="0" t="s">
        <v>3088</v>
      </c>
      <c r="E109" s="0" t="s">
        <v>3089</v>
      </c>
      <c r="F109" s="0" t="s">
        <v>2832</v>
      </c>
      <c r="G109" s="0" t="s">
        <v>3090</v>
      </c>
    </row>
    <row customHeight="1" ht="11.25">
      <c r="A110" s="0" t="s">
        <v>14</v>
      </c>
      <c r="B110" s="0" t="s">
        <v>3086</v>
      </c>
      <c r="C110" s="0" t="s">
        <v>3087</v>
      </c>
      <c r="D110" s="0" t="s">
        <v>3091</v>
      </c>
      <c r="E110" s="0" t="s">
        <v>3092</v>
      </c>
      <c r="F110" s="0" t="s">
        <v>2832</v>
      </c>
      <c r="G110" s="0" t="s">
        <v>3093</v>
      </c>
    </row>
    <row customHeight="1" ht="11.25">
      <c r="A111" s="0" t="s">
        <v>14</v>
      </c>
      <c r="B111" s="0" t="s">
        <v>3086</v>
      </c>
      <c r="C111" s="0" t="s">
        <v>3087</v>
      </c>
      <c r="D111" s="0" t="s">
        <v>3094</v>
      </c>
      <c r="E111" s="0" t="s">
        <v>3095</v>
      </c>
      <c r="F111" s="0" t="s">
        <v>2829</v>
      </c>
      <c r="G111" s="0" t="s">
        <v>3096</v>
      </c>
    </row>
    <row customHeight="1" ht="11.25">
      <c r="A112" s="0" t="s">
        <v>14</v>
      </c>
      <c r="B112" s="0" t="s">
        <v>3086</v>
      </c>
      <c r="C112" s="0" t="s">
        <v>3087</v>
      </c>
      <c r="D112" s="0" t="s">
        <v>3097</v>
      </c>
      <c r="E112" s="0" t="s">
        <v>3098</v>
      </c>
      <c r="F112" s="0" t="s">
        <v>2829</v>
      </c>
      <c r="G112" s="0" t="s">
        <v>3099</v>
      </c>
    </row>
    <row customHeight="1" ht="11.25">
      <c r="A113" s="0" t="s">
        <v>14</v>
      </c>
      <c r="B113" s="0" t="s">
        <v>3086</v>
      </c>
      <c r="C113" s="0" t="s">
        <v>3087</v>
      </c>
      <c r="D113" s="0" t="s">
        <v>3100</v>
      </c>
      <c r="E113" s="0" t="s">
        <v>3101</v>
      </c>
      <c r="F113" s="0" t="s">
        <v>2829</v>
      </c>
      <c r="G113" s="0" t="s">
        <v>3102</v>
      </c>
    </row>
    <row customHeight="1" ht="11.25">
      <c r="A114" s="0" t="s">
        <v>14</v>
      </c>
      <c r="B114" s="0" t="s">
        <v>3086</v>
      </c>
      <c r="C114" s="0" t="s">
        <v>3087</v>
      </c>
      <c r="D114" s="0" t="s">
        <v>3103</v>
      </c>
      <c r="E114" s="0" t="s">
        <v>3104</v>
      </c>
      <c r="F114" s="0" t="s">
        <v>2829</v>
      </c>
      <c r="G114" s="0" t="s">
        <v>3105</v>
      </c>
    </row>
    <row customHeight="1" ht="11.25">
      <c r="A115" s="0" t="s">
        <v>14</v>
      </c>
      <c r="B115" s="0" t="s">
        <v>3086</v>
      </c>
      <c r="C115" s="0" t="s">
        <v>3087</v>
      </c>
      <c r="D115" s="0" t="s">
        <v>3106</v>
      </c>
      <c r="E115" s="0" t="s">
        <v>3107</v>
      </c>
      <c r="F115" s="0" t="s">
        <v>2829</v>
      </c>
      <c r="G115" s="0" t="s">
        <v>3108</v>
      </c>
    </row>
    <row customHeight="1" ht="11.25">
      <c r="A116" s="0" t="s">
        <v>14</v>
      </c>
      <c r="B116" s="0" t="s">
        <v>3086</v>
      </c>
      <c r="C116" s="0" t="s">
        <v>3087</v>
      </c>
      <c r="D116" s="0" t="s">
        <v>3109</v>
      </c>
      <c r="E116" s="0" t="s">
        <v>3110</v>
      </c>
      <c r="F116" s="0" t="s">
        <v>2829</v>
      </c>
      <c r="G116" s="0" t="s">
        <v>3111</v>
      </c>
    </row>
    <row customHeight="1" ht="11.25">
      <c r="A117" s="0" t="s">
        <v>14</v>
      </c>
      <c r="B117" s="0" t="s">
        <v>3086</v>
      </c>
      <c r="C117" s="0" t="s">
        <v>3087</v>
      </c>
      <c r="D117" s="0" t="s">
        <v>3112</v>
      </c>
      <c r="E117" s="0" t="s">
        <v>3113</v>
      </c>
      <c r="F117" s="0" t="s">
        <v>2829</v>
      </c>
      <c r="G117" s="0" t="s">
        <v>3114</v>
      </c>
    </row>
    <row customHeight="1" ht="11.25">
      <c r="A118" s="0" t="s">
        <v>14</v>
      </c>
      <c r="B118" s="0" t="s">
        <v>3086</v>
      </c>
      <c r="C118" s="0" t="s">
        <v>3087</v>
      </c>
      <c r="D118" s="0" t="s">
        <v>3086</v>
      </c>
      <c r="E118" s="0" t="s">
        <v>3087</v>
      </c>
      <c r="F118" s="0" t="s">
        <v>2826</v>
      </c>
      <c r="G118" s="0" t="s">
        <v>3115</v>
      </c>
    </row>
    <row customHeight="1" ht="11.25">
      <c r="A119" s="0" t="s">
        <v>14</v>
      </c>
      <c r="B119" s="0" t="s">
        <v>3086</v>
      </c>
      <c r="C119" s="0" t="s">
        <v>3087</v>
      </c>
      <c r="D119" s="0" t="s">
        <v>3116</v>
      </c>
      <c r="E119" s="0" t="s">
        <v>3117</v>
      </c>
      <c r="F119" s="0" t="s">
        <v>2829</v>
      </c>
      <c r="G119" s="0" t="s">
        <v>3118</v>
      </c>
    </row>
    <row customHeight="1" ht="11.25">
      <c r="A120" s="0" t="s">
        <v>14</v>
      </c>
      <c r="B120" s="0" t="s">
        <v>3086</v>
      </c>
      <c r="C120" s="0" t="s">
        <v>3087</v>
      </c>
      <c r="D120" s="0" t="s">
        <v>3119</v>
      </c>
      <c r="E120" s="0" t="s">
        <v>3120</v>
      </c>
      <c r="F120" s="0" t="s">
        <v>2829</v>
      </c>
      <c r="G120" s="0" t="s">
        <v>3121</v>
      </c>
    </row>
    <row customHeight="1" ht="11.25">
      <c r="A121" s="0" t="s">
        <v>14</v>
      </c>
      <c r="B121" s="0" t="s">
        <v>3086</v>
      </c>
      <c r="C121" s="0" t="s">
        <v>3087</v>
      </c>
      <c r="D121" s="0" t="s">
        <v>3122</v>
      </c>
      <c r="E121" s="0" t="s">
        <v>3123</v>
      </c>
      <c r="F121" s="0" t="s">
        <v>2829</v>
      </c>
      <c r="G121" s="0" t="s">
        <v>3124</v>
      </c>
    </row>
    <row customHeight="1" ht="11.25">
      <c r="A122" s="0" t="s">
        <v>14</v>
      </c>
      <c r="B122" s="0" t="s">
        <v>3086</v>
      </c>
      <c r="C122" s="0" t="s">
        <v>3087</v>
      </c>
      <c r="D122" s="0" t="s">
        <v>3125</v>
      </c>
      <c r="E122" s="0" t="s">
        <v>3126</v>
      </c>
      <c r="F122" s="0" t="s">
        <v>2829</v>
      </c>
      <c r="G122" s="0" t="s">
        <v>3127</v>
      </c>
    </row>
    <row customHeight="1" ht="11.25">
      <c r="A123" s="0" t="s">
        <v>14</v>
      </c>
      <c r="B123" s="0" t="s">
        <v>3086</v>
      </c>
      <c r="C123" s="0" t="s">
        <v>3087</v>
      </c>
      <c r="D123" s="0" t="s">
        <v>3128</v>
      </c>
      <c r="E123" s="0" t="s">
        <v>3129</v>
      </c>
      <c r="F123" s="0" t="s">
        <v>2829</v>
      </c>
      <c r="G123" s="0" t="s">
        <v>3130</v>
      </c>
    </row>
    <row customHeight="1" ht="11.25">
      <c r="A124" s="0" t="s">
        <v>14</v>
      </c>
      <c r="B124" s="0" t="s">
        <v>3086</v>
      </c>
      <c r="C124" s="0" t="s">
        <v>3087</v>
      </c>
      <c r="D124" s="0" t="s">
        <v>3131</v>
      </c>
      <c r="E124" s="0" t="s">
        <v>3132</v>
      </c>
      <c r="F124" s="0" t="s">
        <v>2829</v>
      </c>
      <c r="G124" s="0" t="s">
        <v>3133</v>
      </c>
    </row>
    <row customHeight="1" ht="11.25">
      <c r="A125" s="0" t="s">
        <v>14</v>
      </c>
      <c r="B125" s="0" t="s">
        <v>3086</v>
      </c>
      <c r="C125" s="0" t="s">
        <v>3087</v>
      </c>
      <c r="D125" s="0" t="s">
        <v>2941</v>
      </c>
      <c r="E125" s="0" t="s">
        <v>3134</v>
      </c>
      <c r="F125" s="0" t="s">
        <v>2829</v>
      </c>
      <c r="G125" s="0" t="s">
        <v>3135</v>
      </c>
    </row>
    <row customHeight="1" ht="11.25">
      <c r="A126" s="0" t="s">
        <v>14</v>
      </c>
      <c r="B126" s="0" t="s">
        <v>3136</v>
      </c>
      <c r="C126" s="0" t="s">
        <v>3137</v>
      </c>
      <c r="D126" s="0" t="s">
        <v>2919</v>
      </c>
      <c r="E126" s="0" t="s">
        <v>3138</v>
      </c>
      <c r="F126" s="0" t="s">
        <v>2829</v>
      </c>
      <c r="G126" s="0" t="s">
        <v>3139</v>
      </c>
    </row>
    <row customHeight="1" ht="11.25">
      <c r="A127" s="0" t="s">
        <v>14</v>
      </c>
      <c r="B127" s="0" t="s">
        <v>3136</v>
      </c>
      <c r="C127" s="0" t="s">
        <v>3137</v>
      </c>
      <c r="D127" s="0" t="s">
        <v>3136</v>
      </c>
      <c r="E127" s="0" t="s">
        <v>3137</v>
      </c>
      <c r="F127" s="0" t="s">
        <v>2826</v>
      </c>
      <c r="G127" s="0" t="s">
        <v>3140</v>
      </c>
    </row>
    <row customHeight="1" ht="11.25">
      <c r="A128" s="0" t="s">
        <v>14</v>
      </c>
      <c r="B128" s="0" t="s">
        <v>3136</v>
      </c>
      <c r="C128" s="0" t="s">
        <v>3137</v>
      </c>
      <c r="D128" s="0" t="s">
        <v>3141</v>
      </c>
      <c r="E128" s="0" t="s">
        <v>3142</v>
      </c>
      <c r="F128" s="0" t="s">
        <v>2829</v>
      </c>
      <c r="G128" s="0" t="s">
        <v>3143</v>
      </c>
    </row>
    <row customHeight="1" ht="11.25">
      <c r="A129" s="0" t="s">
        <v>14</v>
      </c>
      <c r="B129" s="0" t="s">
        <v>3136</v>
      </c>
      <c r="C129" s="0" t="s">
        <v>3137</v>
      </c>
      <c r="D129" s="0" t="s">
        <v>3144</v>
      </c>
      <c r="E129" s="0" t="s">
        <v>3145</v>
      </c>
      <c r="F129" s="0" t="s">
        <v>2829</v>
      </c>
      <c r="G129" s="0" t="s">
        <v>3146</v>
      </c>
    </row>
    <row customHeight="1" ht="11.25">
      <c r="A130" s="0" t="s">
        <v>14</v>
      </c>
      <c r="B130" s="0" t="s">
        <v>3136</v>
      </c>
      <c r="C130" s="0" t="s">
        <v>3137</v>
      </c>
      <c r="D130" s="0" t="s">
        <v>3147</v>
      </c>
      <c r="E130" s="0" t="s">
        <v>3148</v>
      </c>
      <c r="F130" s="0" t="s">
        <v>2829</v>
      </c>
      <c r="G130" s="0" t="s">
        <v>3149</v>
      </c>
    </row>
    <row customHeight="1" ht="11.25">
      <c r="A131" s="0" t="s">
        <v>14</v>
      </c>
      <c r="B131" s="0" t="s">
        <v>3136</v>
      </c>
      <c r="C131" s="0" t="s">
        <v>3137</v>
      </c>
      <c r="D131" s="0" t="s">
        <v>3150</v>
      </c>
      <c r="E131" s="0" t="s">
        <v>3151</v>
      </c>
      <c r="F131" s="0" t="s">
        <v>2829</v>
      </c>
      <c r="G131" s="0" t="s">
        <v>3152</v>
      </c>
    </row>
    <row customHeight="1" ht="11.25">
      <c r="A132" s="0" t="s">
        <v>14</v>
      </c>
      <c r="B132" s="0" t="s">
        <v>3153</v>
      </c>
      <c r="C132" s="0" t="s">
        <v>3154</v>
      </c>
      <c r="D132" s="0" t="s">
        <v>3155</v>
      </c>
      <c r="E132" s="0" t="s">
        <v>3156</v>
      </c>
      <c r="F132" s="0" t="s">
        <v>2832</v>
      </c>
      <c r="G132" s="0" t="s">
        <v>3157</v>
      </c>
    </row>
    <row customHeight="1" ht="11.25">
      <c r="A133" s="0" t="s">
        <v>14</v>
      </c>
      <c r="B133" s="0" t="s">
        <v>3153</v>
      </c>
      <c r="C133" s="0" t="s">
        <v>3154</v>
      </c>
      <c r="D133" s="0" t="s">
        <v>3158</v>
      </c>
      <c r="E133" s="0" t="s">
        <v>3159</v>
      </c>
      <c r="F133" s="0" t="s">
        <v>2829</v>
      </c>
      <c r="G133" s="0" t="s">
        <v>3160</v>
      </c>
    </row>
    <row customHeight="1" ht="11.25">
      <c r="A134" s="0" t="s">
        <v>14</v>
      </c>
      <c r="B134" s="0" t="s">
        <v>3153</v>
      </c>
      <c r="C134" s="0" t="s">
        <v>3154</v>
      </c>
      <c r="D134" s="0" t="s">
        <v>3161</v>
      </c>
      <c r="E134" s="0" t="s">
        <v>3162</v>
      </c>
      <c r="F134" s="0" t="s">
        <v>2829</v>
      </c>
      <c r="G134" s="0" t="s">
        <v>3163</v>
      </c>
    </row>
    <row customHeight="1" ht="11.25">
      <c r="A135" s="0" t="s">
        <v>14</v>
      </c>
      <c r="B135" s="0" t="s">
        <v>3153</v>
      </c>
      <c r="C135" s="0" t="s">
        <v>3154</v>
      </c>
      <c r="D135" s="0" t="s">
        <v>3164</v>
      </c>
      <c r="E135" s="0" t="s">
        <v>3165</v>
      </c>
      <c r="F135" s="0" t="s">
        <v>2829</v>
      </c>
      <c r="G135" s="0" t="s">
        <v>3166</v>
      </c>
    </row>
    <row customHeight="1" ht="11.25">
      <c r="A136" s="0" t="s">
        <v>14</v>
      </c>
      <c r="B136" s="0" t="s">
        <v>3153</v>
      </c>
      <c r="C136" s="0" t="s">
        <v>3154</v>
      </c>
      <c r="D136" s="0" t="s">
        <v>3153</v>
      </c>
      <c r="E136" s="0" t="s">
        <v>3154</v>
      </c>
      <c r="F136" s="0" t="s">
        <v>2826</v>
      </c>
      <c r="G136" s="0" t="s">
        <v>3167</v>
      </c>
    </row>
    <row customHeight="1" ht="11.25">
      <c r="A137" s="0" t="s">
        <v>14</v>
      </c>
      <c r="B137" s="0" t="s">
        <v>3153</v>
      </c>
      <c r="C137" s="0" t="s">
        <v>3154</v>
      </c>
      <c r="D137" s="0" t="s">
        <v>3168</v>
      </c>
      <c r="E137" s="0" t="s">
        <v>3169</v>
      </c>
      <c r="F137" s="0" t="s">
        <v>2829</v>
      </c>
      <c r="G137" s="0" t="s">
        <v>3170</v>
      </c>
    </row>
    <row customHeight="1" ht="11.25">
      <c r="A138" s="0" t="s">
        <v>14</v>
      </c>
      <c r="B138" s="0" t="s">
        <v>3153</v>
      </c>
      <c r="C138" s="0" t="s">
        <v>3154</v>
      </c>
      <c r="D138" s="0" t="s">
        <v>3171</v>
      </c>
      <c r="E138" s="0" t="s">
        <v>3172</v>
      </c>
      <c r="F138" s="0" t="s">
        <v>2829</v>
      </c>
      <c r="G138" s="0" t="s">
        <v>3173</v>
      </c>
    </row>
    <row customHeight="1" ht="11.25">
      <c r="A139" s="0" t="s">
        <v>14</v>
      </c>
      <c r="B139" s="0" t="s">
        <v>3174</v>
      </c>
      <c r="C139" s="0" t="s">
        <v>3175</v>
      </c>
      <c r="D139" s="0" t="s">
        <v>3176</v>
      </c>
      <c r="E139" s="0" t="s">
        <v>3177</v>
      </c>
      <c r="F139" s="0" t="s">
        <v>2832</v>
      </c>
      <c r="G139" s="0" t="s">
        <v>3178</v>
      </c>
    </row>
    <row customHeight="1" ht="11.25">
      <c r="A140" s="0" t="s">
        <v>14</v>
      </c>
      <c r="B140" s="0" t="s">
        <v>3174</v>
      </c>
      <c r="C140" s="0" t="s">
        <v>3175</v>
      </c>
      <c r="D140" s="0" t="s">
        <v>3179</v>
      </c>
      <c r="E140" s="0" t="s">
        <v>3180</v>
      </c>
      <c r="F140" s="0" t="s">
        <v>2829</v>
      </c>
      <c r="G140" s="0" t="s">
        <v>3181</v>
      </c>
    </row>
    <row customHeight="1" ht="11.25">
      <c r="A141" s="0" t="s">
        <v>14</v>
      </c>
      <c r="B141" s="0" t="s">
        <v>3174</v>
      </c>
      <c r="C141" s="0" t="s">
        <v>3175</v>
      </c>
      <c r="D141" s="0" t="s">
        <v>3182</v>
      </c>
      <c r="E141" s="0" t="s">
        <v>3183</v>
      </c>
      <c r="F141" s="0" t="s">
        <v>2829</v>
      </c>
      <c r="G141" s="0" t="s">
        <v>3184</v>
      </c>
    </row>
    <row customHeight="1" ht="11.25">
      <c r="A142" s="0" t="s">
        <v>14</v>
      </c>
      <c r="B142" s="0" t="s">
        <v>3174</v>
      </c>
      <c r="C142" s="0" t="s">
        <v>3175</v>
      </c>
      <c r="D142" s="0" t="s">
        <v>3185</v>
      </c>
      <c r="E142" s="0" t="s">
        <v>3186</v>
      </c>
      <c r="F142" s="0" t="s">
        <v>2829</v>
      </c>
      <c r="G142" s="0" t="s">
        <v>3187</v>
      </c>
    </row>
    <row customHeight="1" ht="11.25">
      <c r="A143" s="0" t="s">
        <v>14</v>
      </c>
      <c r="B143" s="0" t="s">
        <v>3174</v>
      </c>
      <c r="C143" s="0" t="s">
        <v>3175</v>
      </c>
      <c r="D143" s="0" t="s">
        <v>3188</v>
      </c>
      <c r="E143" s="0" t="s">
        <v>3189</v>
      </c>
      <c r="F143" s="0" t="s">
        <v>2829</v>
      </c>
      <c r="G143" s="0" t="s">
        <v>3190</v>
      </c>
    </row>
    <row customHeight="1" ht="11.25">
      <c r="A144" s="0" t="s">
        <v>14</v>
      </c>
      <c r="B144" s="0" t="s">
        <v>3174</v>
      </c>
      <c r="C144" s="0" t="s">
        <v>3175</v>
      </c>
      <c r="D144" s="0" t="s">
        <v>3191</v>
      </c>
      <c r="E144" s="0" t="s">
        <v>3192</v>
      </c>
      <c r="F144" s="0" t="s">
        <v>2829</v>
      </c>
      <c r="G144" s="0" t="s">
        <v>3193</v>
      </c>
    </row>
    <row customHeight="1" ht="11.25">
      <c r="A145" s="0" t="s">
        <v>14</v>
      </c>
      <c r="B145" s="0" t="s">
        <v>3174</v>
      </c>
      <c r="C145" s="0" t="s">
        <v>3175</v>
      </c>
      <c r="D145" s="0" t="s">
        <v>3194</v>
      </c>
      <c r="E145" s="0" t="s">
        <v>3195</v>
      </c>
      <c r="F145" s="0" t="s">
        <v>2829</v>
      </c>
      <c r="G145" s="0" t="s">
        <v>3196</v>
      </c>
    </row>
    <row customHeight="1" ht="11.25">
      <c r="A146" s="0" t="s">
        <v>14</v>
      </c>
      <c r="B146" s="0" t="s">
        <v>3174</v>
      </c>
      <c r="C146" s="0" t="s">
        <v>3175</v>
      </c>
      <c r="D146" s="0" t="s">
        <v>3197</v>
      </c>
      <c r="E146" s="0" t="s">
        <v>3198</v>
      </c>
      <c r="F146" s="0" t="s">
        <v>2829</v>
      </c>
      <c r="G146" s="0" t="s">
        <v>3199</v>
      </c>
    </row>
    <row customHeight="1" ht="11.25">
      <c r="A147" s="0" t="s">
        <v>14</v>
      </c>
      <c r="B147" s="0" t="s">
        <v>3174</v>
      </c>
      <c r="C147" s="0" t="s">
        <v>3175</v>
      </c>
      <c r="D147" s="0" t="s">
        <v>3200</v>
      </c>
      <c r="E147" s="0" t="s">
        <v>3201</v>
      </c>
      <c r="F147" s="0" t="s">
        <v>2829</v>
      </c>
      <c r="G147" s="0" t="s">
        <v>3202</v>
      </c>
    </row>
    <row customHeight="1" ht="11.25">
      <c r="A148" s="0" t="s">
        <v>14</v>
      </c>
      <c r="B148" s="0" t="s">
        <v>3174</v>
      </c>
      <c r="C148" s="0" t="s">
        <v>3175</v>
      </c>
      <c r="D148" s="0" t="s">
        <v>3174</v>
      </c>
      <c r="E148" s="0" t="s">
        <v>3175</v>
      </c>
      <c r="F148" s="0" t="s">
        <v>2826</v>
      </c>
      <c r="G148" s="0" t="s">
        <v>3203</v>
      </c>
    </row>
    <row customHeight="1" ht="11.25">
      <c r="A149" s="0" t="s">
        <v>14</v>
      </c>
      <c r="B149" s="0" t="s">
        <v>3174</v>
      </c>
      <c r="C149" s="0" t="s">
        <v>3175</v>
      </c>
      <c r="D149" s="0" t="s">
        <v>3204</v>
      </c>
      <c r="E149" s="0" t="s">
        <v>3205</v>
      </c>
      <c r="F149" s="0" t="s">
        <v>2829</v>
      </c>
      <c r="G149" s="0" t="s">
        <v>3206</v>
      </c>
    </row>
    <row customHeight="1" ht="11.25">
      <c r="A150" s="0" t="s">
        <v>14</v>
      </c>
      <c r="B150" s="0" t="s">
        <v>3174</v>
      </c>
      <c r="C150" s="0" t="s">
        <v>3175</v>
      </c>
      <c r="D150" s="0" t="s">
        <v>3207</v>
      </c>
      <c r="E150" s="0" t="s">
        <v>3208</v>
      </c>
      <c r="F150" s="0" t="s">
        <v>2829</v>
      </c>
      <c r="G150" s="0" t="s">
        <v>3209</v>
      </c>
    </row>
    <row customHeight="1" ht="11.25">
      <c r="A151" s="0" t="s">
        <v>14</v>
      </c>
      <c r="B151" s="0" t="s">
        <v>3174</v>
      </c>
      <c r="C151" s="0" t="s">
        <v>3175</v>
      </c>
      <c r="D151" s="0" t="s">
        <v>3210</v>
      </c>
      <c r="E151" s="0" t="s">
        <v>3211</v>
      </c>
      <c r="F151" s="0" t="s">
        <v>2829</v>
      </c>
      <c r="G151" s="0" t="s">
        <v>3212</v>
      </c>
    </row>
    <row customHeight="1" ht="11.25">
      <c r="A152" s="0" t="s">
        <v>14</v>
      </c>
      <c r="B152" s="0" t="s">
        <v>3174</v>
      </c>
      <c r="C152" s="0" t="s">
        <v>3175</v>
      </c>
      <c r="D152" s="0" t="s">
        <v>3213</v>
      </c>
      <c r="E152" s="0" t="s">
        <v>3214</v>
      </c>
      <c r="F152" s="0" t="s">
        <v>2829</v>
      </c>
      <c r="G152" s="0" t="s">
        <v>3215</v>
      </c>
    </row>
    <row customHeight="1" ht="11.25">
      <c r="A153" s="0" t="s">
        <v>14</v>
      </c>
      <c r="B153" s="0" t="s">
        <v>3174</v>
      </c>
      <c r="C153" s="0" t="s">
        <v>3175</v>
      </c>
      <c r="D153" s="0" t="s">
        <v>3216</v>
      </c>
      <c r="E153" s="0" t="s">
        <v>3217</v>
      </c>
      <c r="F153" s="0" t="s">
        <v>2829</v>
      </c>
      <c r="G153" s="0" t="s">
        <v>3218</v>
      </c>
    </row>
    <row customHeight="1" ht="11.25">
      <c r="A154" s="0" t="s">
        <v>14</v>
      </c>
      <c r="B154" s="0" t="s">
        <v>3174</v>
      </c>
      <c r="C154" s="0" t="s">
        <v>3175</v>
      </c>
      <c r="D154" s="0" t="s">
        <v>3219</v>
      </c>
      <c r="E154" s="0" t="s">
        <v>3220</v>
      </c>
      <c r="F154" s="0" t="s">
        <v>2829</v>
      </c>
      <c r="G154" s="0" t="s">
        <v>3221</v>
      </c>
    </row>
    <row customHeight="1" ht="11.25">
      <c r="A155" s="0" t="s">
        <v>14</v>
      </c>
      <c r="B155" s="0" t="s">
        <v>3174</v>
      </c>
      <c r="C155" s="0" t="s">
        <v>3175</v>
      </c>
      <c r="D155" s="0" t="s">
        <v>3222</v>
      </c>
      <c r="E155" s="0" t="s">
        <v>3223</v>
      </c>
      <c r="F155" s="0" t="s">
        <v>2829</v>
      </c>
      <c r="G155" s="0" t="s">
        <v>3224</v>
      </c>
    </row>
    <row customHeight="1" ht="11.25">
      <c r="A156" s="0" t="s">
        <v>14</v>
      </c>
      <c r="B156" s="0" t="s">
        <v>3174</v>
      </c>
      <c r="C156" s="0" t="s">
        <v>3175</v>
      </c>
      <c r="D156" s="0" t="s">
        <v>3225</v>
      </c>
      <c r="E156" s="0" t="s">
        <v>3226</v>
      </c>
      <c r="F156" s="0" t="s">
        <v>2829</v>
      </c>
      <c r="G156" s="0" t="s">
        <v>3227</v>
      </c>
    </row>
    <row customHeight="1" ht="11.25">
      <c r="A157" s="0" t="s">
        <v>14</v>
      </c>
      <c r="B157" s="0" t="s">
        <v>3174</v>
      </c>
      <c r="C157" s="0" t="s">
        <v>3175</v>
      </c>
      <c r="D157" s="0" t="s">
        <v>3228</v>
      </c>
      <c r="E157" s="0" t="s">
        <v>3229</v>
      </c>
      <c r="F157" s="0" t="s">
        <v>2829</v>
      </c>
      <c r="G157" s="0" t="s">
        <v>3230</v>
      </c>
    </row>
    <row customHeight="1" ht="11.25">
      <c r="A158" s="0" t="s">
        <v>14</v>
      </c>
      <c r="B158" s="0" t="s">
        <v>3231</v>
      </c>
      <c r="C158" s="0" t="s">
        <v>3232</v>
      </c>
      <c r="D158" s="0" t="s">
        <v>3233</v>
      </c>
      <c r="E158" s="0" t="s">
        <v>3234</v>
      </c>
      <c r="F158" s="0" t="s">
        <v>2832</v>
      </c>
      <c r="G158" s="0" t="s">
        <v>3235</v>
      </c>
    </row>
    <row customHeight="1" ht="11.25">
      <c r="A159" s="0" t="s">
        <v>14</v>
      </c>
      <c r="B159" s="0" t="s">
        <v>3231</v>
      </c>
      <c r="C159" s="0" t="s">
        <v>3232</v>
      </c>
      <c r="D159" s="0" t="s">
        <v>3236</v>
      </c>
      <c r="E159" s="0" t="s">
        <v>3237</v>
      </c>
      <c r="F159" s="0" t="s">
        <v>2829</v>
      </c>
      <c r="G159" s="0" t="s">
        <v>3238</v>
      </c>
    </row>
    <row customHeight="1" ht="11.25">
      <c r="A160" s="0" t="s">
        <v>14</v>
      </c>
      <c r="B160" s="0" t="s">
        <v>3231</v>
      </c>
      <c r="C160" s="0" t="s">
        <v>3232</v>
      </c>
      <c r="D160" s="0" t="s">
        <v>3239</v>
      </c>
      <c r="E160" s="0" t="s">
        <v>3240</v>
      </c>
      <c r="F160" s="0" t="s">
        <v>2829</v>
      </c>
      <c r="G160" s="0" t="s">
        <v>3241</v>
      </c>
    </row>
    <row customHeight="1" ht="11.25">
      <c r="A161" s="0" t="s">
        <v>14</v>
      </c>
      <c r="B161" s="0" t="s">
        <v>3231</v>
      </c>
      <c r="C161" s="0" t="s">
        <v>3232</v>
      </c>
      <c r="D161" s="0" t="s">
        <v>3242</v>
      </c>
      <c r="E161" s="0" t="s">
        <v>3243</v>
      </c>
      <c r="F161" s="0" t="s">
        <v>2829</v>
      </c>
      <c r="G161" s="0" t="s">
        <v>3244</v>
      </c>
    </row>
    <row customHeight="1" ht="11.25">
      <c r="A162" s="0" t="s">
        <v>14</v>
      </c>
      <c r="B162" s="0" t="s">
        <v>3231</v>
      </c>
      <c r="C162" s="0" t="s">
        <v>3232</v>
      </c>
      <c r="D162" s="0" t="s">
        <v>3245</v>
      </c>
      <c r="E162" s="0" t="s">
        <v>3246</v>
      </c>
      <c r="F162" s="0" t="s">
        <v>2829</v>
      </c>
      <c r="G162" s="0" t="s">
        <v>3247</v>
      </c>
    </row>
    <row customHeight="1" ht="11.25">
      <c r="A163" s="0" t="s">
        <v>14</v>
      </c>
      <c r="B163" s="0" t="s">
        <v>3231</v>
      </c>
      <c r="C163" s="0" t="s">
        <v>3232</v>
      </c>
      <c r="D163" s="0" t="s">
        <v>3248</v>
      </c>
      <c r="E163" s="0" t="s">
        <v>3249</v>
      </c>
      <c r="F163" s="0" t="s">
        <v>2829</v>
      </c>
      <c r="G163" s="0" t="s">
        <v>3250</v>
      </c>
    </row>
    <row customHeight="1" ht="11.25">
      <c r="A164" s="0" t="s">
        <v>14</v>
      </c>
      <c r="B164" s="0" t="s">
        <v>3231</v>
      </c>
      <c r="C164" s="0" t="s">
        <v>3232</v>
      </c>
      <c r="D164" s="0" t="s">
        <v>3191</v>
      </c>
      <c r="E164" s="0" t="s">
        <v>3251</v>
      </c>
      <c r="F164" s="0" t="s">
        <v>2829</v>
      </c>
      <c r="G164" s="0" t="s">
        <v>3252</v>
      </c>
    </row>
    <row customHeight="1" ht="11.25">
      <c r="A165" s="0" t="s">
        <v>14</v>
      </c>
      <c r="B165" s="0" t="s">
        <v>3231</v>
      </c>
      <c r="C165" s="0" t="s">
        <v>3232</v>
      </c>
      <c r="D165" s="0" t="s">
        <v>3253</v>
      </c>
      <c r="E165" s="0" t="s">
        <v>3254</v>
      </c>
      <c r="F165" s="0" t="s">
        <v>2829</v>
      </c>
      <c r="G165" s="0" t="s">
        <v>3255</v>
      </c>
    </row>
    <row customHeight="1" ht="11.25">
      <c r="A166" s="0" t="s">
        <v>14</v>
      </c>
      <c r="B166" s="0" t="s">
        <v>3231</v>
      </c>
      <c r="C166" s="0" t="s">
        <v>3232</v>
      </c>
      <c r="D166" s="0" t="s">
        <v>3231</v>
      </c>
      <c r="E166" s="0" t="s">
        <v>3232</v>
      </c>
      <c r="F166" s="0" t="s">
        <v>2826</v>
      </c>
      <c r="G166" s="0" t="s">
        <v>3256</v>
      </c>
    </row>
    <row customHeight="1" ht="11.25">
      <c r="A167" s="0" t="s">
        <v>14</v>
      </c>
      <c r="B167" s="0" t="s">
        <v>3231</v>
      </c>
      <c r="C167" s="0" t="s">
        <v>3232</v>
      </c>
      <c r="D167" s="0" t="s">
        <v>3257</v>
      </c>
      <c r="E167" s="0" t="s">
        <v>3258</v>
      </c>
      <c r="F167" s="0" t="s">
        <v>2829</v>
      </c>
      <c r="G167" s="0" t="s">
        <v>3259</v>
      </c>
    </row>
    <row customHeight="1" ht="11.25">
      <c r="A168" s="0" t="s">
        <v>14</v>
      </c>
      <c r="B168" s="0" t="s">
        <v>3231</v>
      </c>
      <c r="C168" s="0" t="s">
        <v>3232</v>
      </c>
      <c r="D168" s="0" t="s">
        <v>3260</v>
      </c>
      <c r="E168" s="0" t="s">
        <v>3261</v>
      </c>
      <c r="F168" s="0" t="s">
        <v>2829</v>
      </c>
      <c r="G168" s="0" t="s">
        <v>3262</v>
      </c>
    </row>
    <row customHeight="1" ht="11.25">
      <c r="A169" s="0" t="s">
        <v>14</v>
      </c>
      <c r="B169" s="0" t="s">
        <v>3231</v>
      </c>
      <c r="C169" s="0" t="s">
        <v>3232</v>
      </c>
      <c r="D169" s="0" t="s">
        <v>3263</v>
      </c>
      <c r="E169" s="0" t="s">
        <v>3264</v>
      </c>
      <c r="F169" s="0" t="s">
        <v>2829</v>
      </c>
      <c r="G169" s="0" t="s">
        <v>3265</v>
      </c>
    </row>
    <row customHeight="1" ht="11.25">
      <c r="A170" s="0" t="s">
        <v>14</v>
      </c>
      <c r="B170" s="0" t="s">
        <v>3231</v>
      </c>
      <c r="C170" s="0" t="s">
        <v>3232</v>
      </c>
      <c r="D170" s="0" t="s">
        <v>3266</v>
      </c>
      <c r="E170" s="0" t="s">
        <v>3267</v>
      </c>
      <c r="F170" s="0" t="s">
        <v>2829</v>
      </c>
      <c r="G170" s="0" t="s">
        <v>3268</v>
      </c>
    </row>
    <row customHeight="1" ht="11.25">
      <c r="A171" s="0" t="s">
        <v>14</v>
      </c>
      <c r="B171" s="0" t="s">
        <v>3269</v>
      </c>
      <c r="C171" s="0" t="s">
        <v>3270</v>
      </c>
      <c r="D171" s="0" t="s">
        <v>3271</v>
      </c>
      <c r="E171" s="0" t="s">
        <v>3272</v>
      </c>
      <c r="F171" s="0" t="s">
        <v>2832</v>
      </c>
      <c r="G171" s="0" t="s">
        <v>3273</v>
      </c>
    </row>
    <row customHeight="1" ht="11.25">
      <c r="A172" s="0" t="s">
        <v>14</v>
      </c>
      <c r="B172" s="0" t="s">
        <v>3269</v>
      </c>
      <c r="C172" s="0" t="s">
        <v>3270</v>
      </c>
      <c r="D172" s="0" t="s">
        <v>3269</v>
      </c>
      <c r="E172" s="0" t="s">
        <v>3270</v>
      </c>
      <c r="F172" s="0" t="s">
        <v>2826</v>
      </c>
      <c r="G172" s="0" t="s">
        <v>3274</v>
      </c>
    </row>
    <row customHeight="1" ht="11.25">
      <c r="A173" s="0" t="s">
        <v>14</v>
      </c>
      <c r="B173" s="0" t="s">
        <v>3269</v>
      </c>
      <c r="C173" s="0" t="s">
        <v>3270</v>
      </c>
      <c r="D173" s="0" t="s">
        <v>3275</v>
      </c>
      <c r="E173" s="0" t="s">
        <v>3276</v>
      </c>
      <c r="F173" s="0" t="s">
        <v>2829</v>
      </c>
      <c r="G173" s="0" t="s">
        <v>3277</v>
      </c>
    </row>
    <row customHeight="1" ht="11.25">
      <c r="A174" s="0" t="s">
        <v>14</v>
      </c>
      <c r="B174" s="0" t="s">
        <v>3269</v>
      </c>
      <c r="C174" s="0" t="s">
        <v>3270</v>
      </c>
      <c r="D174" s="0" t="s">
        <v>3278</v>
      </c>
      <c r="E174" s="0" t="s">
        <v>3279</v>
      </c>
      <c r="F174" s="0" t="s">
        <v>2829</v>
      </c>
      <c r="G174" s="0" t="s">
        <v>3280</v>
      </c>
    </row>
    <row customHeight="1" ht="11.25">
      <c r="A175" s="0" t="s">
        <v>14</v>
      </c>
      <c r="B175" s="0" t="s">
        <v>3269</v>
      </c>
      <c r="C175" s="0" t="s">
        <v>3270</v>
      </c>
      <c r="D175" s="0" t="s">
        <v>3281</v>
      </c>
      <c r="E175" s="0" t="s">
        <v>3282</v>
      </c>
      <c r="F175" s="0" t="s">
        <v>2829</v>
      </c>
      <c r="G175" s="0" t="s">
        <v>3283</v>
      </c>
    </row>
    <row customHeight="1" ht="11.25">
      <c r="A176" s="0" t="s">
        <v>14</v>
      </c>
      <c r="B176" s="0" t="s">
        <v>3269</v>
      </c>
      <c r="C176" s="0" t="s">
        <v>3270</v>
      </c>
      <c r="D176" s="0" t="s">
        <v>3284</v>
      </c>
      <c r="E176" s="0" t="s">
        <v>3285</v>
      </c>
      <c r="F176" s="0" t="s">
        <v>2829</v>
      </c>
      <c r="G176" s="0" t="s">
        <v>3286</v>
      </c>
    </row>
    <row customHeight="1" ht="11.25">
      <c r="A177" s="0" t="s">
        <v>14</v>
      </c>
      <c r="B177" s="0" t="s">
        <v>3287</v>
      </c>
      <c r="C177" s="0" t="s">
        <v>3288</v>
      </c>
      <c r="D177" s="0" t="s">
        <v>3289</v>
      </c>
      <c r="E177" s="0" t="s">
        <v>3290</v>
      </c>
      <c r="F177" s="0" t="s">
        <v>2832</v>
      </c>
      <c r="G177" s="0" t="s">
        <v>3291</v>
      </c>
    </row>
    <row customHeight="1" ht="11.25">
      <c r="A178" s="0" t="s">
        <v>14</v>
      </c>
      <c r="B178" s="0" t="s">
        <v>3287</v>
      </c>
      <c r="C178" s="0" t="s">
        <v>3288</v>
      </c>
      <c r="D178" s="0" t="s">
        <v>3292</v>
      </c>
      <c r="E178" s="0" t="s">
        <v>3293</v>
      </c>
      <c r="F178" s="0" t="s">
        <v>2829</v>
      </c>
      <c r="G178" s="0" t="s">
        <v>3294</v>
      </c>
    </row>
    <row customHeight="1" ht="11.25">
      <c r="A179" s="0" t="s">
        <v>14</v>
      </c>
      <c r="B179" s="0" t="s">
        <v>3287</v>
      </c>
      <c r="C179" s="0" t="s">
        <v>3288</v>
      </c>
      <c r="D179" s="0" t="s">
        <v>3295</v>
      </c>
      <c r="E179" s="0" t="s">
        <v>3296</v>
      </c>
      <c r="F179" s="0" t="s">
        <v>2829</v>
      </c>
      <c r="G179" s="0" t="s">
        <v>3297</v>
      </c>
    </row>
    <row customHeight="1" ht="11.25">
      <c r="A180" s="0" t="s">
        <v>14</v>
      </c>
      <c r="B180" s="0" t="s">
        <v>3287</v>
      </c>
      <c r="C180" s="0" t="s">
        <v>3288</v>
      </c>
      <c r="D180" s="0" t="s">
        <v>3298</v>
      </c>
      <c r="E180" s="0" t="s">
        <v>3299</v>
      </c>
      <c r="F180" s="0" t="s">
        <v>2829</v>
      </c>
      <c r="G180" s="0" t="s">
        <v>3300</v>
      </c>
    </row>
    <row customHeight="1" ht="11.25">
      <c r="A181" s="0" t="s">
        <v>14</v>
      </c>
      <c r="B181" s="0" t="s">
        <v>3287</v>
      </c>
      <c r="C181" s="0" t="s">
        <v>3288</v>
      </c>
      <c r="D181" s="0" t="s">
        <v>3301</v>
      </c>
      <c r="E181" s="0" t="s">
        <v>3302</v>
      </c>
      <c r="F181" s="0" t="s">
        <v>2829</v>
      </c>
      <c r="G181" s="0" t="s">
        <v>3303</v>
      </c>
    </row>
    <row customHeight="1" ht="11.25">
      <c r="A182" s="0" t="s">
        <v>14</v>
      </c>
      <c r="B182" s="0" t="s">
        <v>3287</v>
      </c>
      <c r="C182" s="0" t="s">
        <v>3288</v>
      </c>
      <c r="D182" s="0" t="s">
        <v>3304</v>
      </c>
      <c r="E182" s="0" t="s">
        <v>3305</v>
      </c>
      <c r="F182" s="0" t="s">
        <v>2829</v>
      </c>
      <c r="G182" s="0" t="s">
        <v>3306</v>
      </c>
    </row>
    <row customHeight="1" ht="11.25">
      <c r="A183" s="0" t="s">
        <v>14</v>
      </c>
      <c r="B183" s="0" t="s">
        <v>3287</v>
      </c>
      <c r="C183" s="0" t="s">
        <v>3288</v>
      </c>
      <c r="D183" s="0" t="s">
        <v>3307</v>
      </c>
      <c r="E183" s="0" t="s">
        <v>3308</v>
      </c>
      <c r="F183" s="0" t="s">
        <v>2829</v>
      </c>
      <c r="G183" s="0" t="s">
        <v>3309</v>
      </c>
    </row>
    <row customHeight="1" ht="11.25">
      <c r="A184" s="0" t="s">
        <v>14</v>
      </c>
      <c r="B184" s="0" t="s">
        <v>3287</v>
      </c>
      <c r="C184" s="0" t="s">
        <v>3288</v>
      </c>
      <c r="D184" s="0" t="s">
        <v>3310</v>
      </c>
      <c r="E184" s="0" t="s">
        <v>3311</v>
      </c>
      <c r="F184" s="0" t="s">
        <v>2829</v>
      </c>
      <c r="G184" s="0" t="s">
        <v>3312</v>
      </c>
    </row>
    <row customHeight="1" ht="11.25">
      <c r="A185" s="0" t="s">
        <v>14</v>
      </c>
      <c r="B185" s="0" t="s">
        <v>3287</v>
      </c>
      <c r="C185" s="0" t="s">
        <v>3288</v>
      </c>
      <c r="D185" s="0" t="s">
        <v>3287</v>
      </c>
      <c r="E185" s="0" t="s">
        <v>3288</v>
      </c>
      <c r="F185" s="0" t="s">
        <v>2826</v>
      </c>
      <c r="G185" s="0" t="s">
        <v>3313</v>
      </c>
    </row>
    <row customHeight="1" ht="11.25">
      <c r="A186" s="0" t="s">
        <v>14</v>
      </c>
      <c r="B186" s="0" t="s">
        <v>3287</v>
      </c>
      <c r="C186" s="0" t="s">
        <v>3288</v>
      </c>
      <c r="D186" s="0" t="s">
        <v>3314</v>
      </c>
      <c r="E186" s="0" t="s">
        <v>3315</v>
      </c>
      <c r="F186" s="0" t="s">
        <v>2829</v>
      </c>
      <c r="G186" s="0" t="s">
        <v>3316</v>
      </c>
    </row>
    <row customHeight="1" ht="11.25">
      <c r="A187" s="0" t="s">
        <v>14</v>
      </c>
      <c r="B187" s="0" t="s">
        <v>3287</v>
      </c>
      <c r="C187" s="0" t="s">
        <v>3288</v>
      </c>
      <c r="D187" s="0" t="s">
        <v>3317</v>
      </c>
      <c r="E187" s="0" t="s">
        <v>3318</v>
      </c>
      <c r="F187" s="0" t="s">
        <v>2829</v>
      </c>
      <c r="G187" s="0" t="s">
        <v>3319</v>
      </c>
    </row>
    <row customHeight="1" ht="11.25">
      <c r="A188" s="0" t="s">
        <v>14</v>
      </c>
      <c r="B188" s="0" t="s">
        <v>3287</v>
      </c>
      <c r="C188" s="0" t="s">
        <v>3288</v>
      </c>
      <c r="D188" s="0" t="s">
        <v>3320</v>
      </c>
      <c r="E188" s="0" t="s">
        <v>3321</v>
      </c>
      <c r="F188" s="0" t="s">
        <v>2829</v>
      </c>
      <c r="G188" s="0" t="s">
        <v>3322</v>
      </c>
    </row>
    <row customHeight="1" ht="11.25">
      <c r="A189" s="0" t="s">
        <v>14</v>
      </c>
      <c r="B189" s="0" t="s">
        <v>3323</v>
      </c>
      <c r="C189" s="0" t="s">
        <v>3324</v>
      </c>
      <c r="D189" s="0" t="s">
        <v>3325</v>
      </c>
      <c r="E189" s="0" t="s">
        <v>3326</v>
      </c>
      <c r="F189" s="0" t="s">
        <v>2829</v>
      </c>
      <c r="G189" s="0" t="s">
        <v>3327</v>
      </c>
    </row>
    <row customHeight="1" ht="11.25">
      <c r="A190" s="0" t="s">
        <v>14</v>
      </c>
      <c r="B190" s="0" t="s">
        <v>3323</v>
      </c>
      <c r="C190" s="0" t="s">
        <v>3324</v>
      </c>
      <c r="D190" s="0" t="s">
        <v>3328</v>
      </c>
      <c r="E190" s="0" t="s">
        <v>3329</v>
      </c>
      <c r="F190" s="0" t="s">
        <v>2829</v>
      </c>
      <c r="G190" s="0" t="s">
        <v>3330</v>
      </c>
    </row>
    <row customHeight="1" ht="11.25">
      <c r="A191" s="0" t="s">
        <v>14</v>
      </c>
      <c r="B191" s="0" t="s">
        <v>3323</v>
      </c>
      <c r="C191" s="0" t="s">
        <v>3324</v>
      </c>
      <c r="D191" s="0" t="s">
        <v>3331</v>
      </c>
      <c r="E191" s="0" t="s">
        <v>3332</v>
      </c>
      <c r="F191" s="0" t="s">
        <v>2829</v>
      </c>
      <c r="G191" s="0" t="s">
        <v>3333</v>
      </c>
    </row>
    <row customHeight="1" ht="11.25">
      <c r="A192" s="0" t="s">
        <v>14</v>
      </c>
      <c r="B192" s="0" t="s">
        <v>3323</v>
      </c>
      <c r="C192" s="0" t="s">
        <v>3324</v>
      </c>
      <c r="D192" s="0" t="s">
        <v>3334</v>
      </c>
      <c r="E192" s="0" t="s">
        <v>3335</v>
      </c>
      <c r="F192" s="0" t="s">
        <v>2829</v>
      </c>
      <c r="G192" s="0" t="s">
        <v>3336</v>
      </c>
    </row>
    <row customHeight="1" ht="11.25">
      <c r="A193" s="0" t="s">
        <v>14</v>
      </c>
      <c r="B193" s="0" t="s">
        <v>3323</v>
      </c>
      <c r="C193" s="0" t="s">
        <v>3324</v>
      </c>
      <c r="D193" s="0" t="s">
        <v>3337</v>
      </c>
      <c r="E193" s="0" t="s">
        <v>3338</v>
      </c>
      <c r="F193" s="0" t="s">
        <v>2829</v>
      </c>
      <c r="G193" s="0" t="s">
        <v>3339</v>
      </c>
    </row>
    <row customHeight="1" ht="11.25">
      <c r="A194" s="0" t="s">
        <v>14</v>
      </c>
      <c r="B194" s="0" t="s">
        <v>3323</v>
      </c>
      <c r="C194" s="0" t="s">
        <v>3324</v>
      </c>
      <c r="D194" s="0" t="s">
        <v>3340</v>
      </c>
      <c r="E194" s="0" t="s">
        <v>3341</v>
      </c>
      <c r="F194" s="0" t="s">
        <v>2829</v>
      </c>
      <c r="G194" s="0" t="s">
        <v>3342</v>
      </c>
    </row>
    <row customHeight="1" ht="11.25">
      <c r="A195" s="0" t="s">
        <v>14</v>
      </c>
      <c r="B195" s="0" t="s">
        <v>3323</v>
      </c>
      <c r="C195" s="0" t="s">
        <v>3324</v>
      </c>
      <c r="D195" s="0" t="s">
        <v>3343</v>
      </c>
      <c r="E195" s="0" t="s">
        <v>3344</v>
      </c>
      <c r="F195" s="0" t="s">
        <v>2829</v>
      </c>
      <c r="G195" s="0" t="s">
        <v>3345</v>
      </c>
    </row>
    <row customHeight="1" ht="11.25">
      <c r="A196" s="0" t="s">
        <v>14</v>
      </c>
      <c r="B196" s="0" t="s">
        <v>3323</v>
      </c>
      <c r="C196" s="0" t="s">
        <v>3324</v>
      </c>
      <c r="D196" s="0" t="s">
        <v>3346</v>
      </c>
      <c r="E196" s="0" t="s">
        <v>3347</v>
      </c>
      <c r="F196" s="0" t="s">
        <v>2829</v>
      </c>
      <c r="G196" s="0" t="s">
        <v>3348</v>
      </c>
    </row>
    <row customHeight="1" ht="11.25">
      <c r="A197" s="0" t="s">
        <v>14</v>
      </c>
      <c r="B197" s="0" t="s">
        <v>3323</v>
      </c>
      <c r="C197" s="0" t="s">
        <v>3324</v>
      </c>
      <c r="D197" s="0" t="s">
        <v>3323</v>
      </c>
      <c r="E197" s="0" t="s">
        <v>3324</v>
      </c>
      <c r="F197" s="0" t="s">
        <v>2826</v>
      </c>
      <c r="G197" s="0" t="s">
        <v>3349</v>
      </c>
    </row>
    <row customHeight="1" ht="11.25">
      <c r="A198" s="0" t="s">
        <v>14</v>
      </c>
      <c r="B198" s="0" t="s">
        <v>3323</v>
      </c>
      <c r="C198" s="0" t="s">
        <v>3324</v>
      </c>
      <c r="D198" s="0" t="s">
        <v>3350</v>
      </c>
      <c r="E198" s="0" t="s">
        <v>3351</v>
      </c>
      <c r="F198" s="0" t="s">
        <v>2829</v>
      </c>
      <c r="G198" s="0" t="s">
        <v>3352</v>
      </c>
    </row>
    <row customHeight="1" ht="11.25">
      <c r="A199" s="0" t="s">
        <v>14</v>
      </c>
      <c r="B199" s="0" t="s">
        <v>3323</v>
      </c>
      <c r="C199" s="0" t="s">
        <v>3324</v>
      </c>
      <c r="D199" s="0" t="s">
        <v>3353</v>
      </c>
      <c r="E199" s="0" t="s">
        <v>3354</v>
      </c>
      <c r="F199" s="0" t="s">
        <v>2829</v>
      </c>
      <c r="G199" s="0" t="s">
        <v>3355</v>
      </c>
    </row>
    <row customHeight="1" ht="11.25">
      <c r="A200" s="0" t="s">
        <v>14</v>
      </c>
      <c r="B200" s="0" t="s">
        <v>3323</v>
      </c>
      <c r="C200" s="0" t="s">
        <v>3324</v>
      </c>
      <c r="D200" s="0" t="s">
        <v>3356</v>
      </c>
      <c r="E200" s="0" t="s">
        <v>3357</v>
      </c>
      <c r="F200" s="0" t="s">
        <v>2829</v>
      </c>
      <c r="G200" s="0" t="s">
        <v>3358</v>
      </c>
    </row>
    <row customHeight="1" ht="11.25">
      <c r="A201" s="0" t="s">
        <v>14</v>
      </c>
      <c r="B201" s="0" t="s">
        <v>3323</v>
      </c>
      <c r="C201" s="0" t="s">
        <v>3324</v>
      </c>
      <c r="D201" s="0" t="s">
        <v>3213</v>
      </c>
      <c r="E201" s="0" t="s">
        <v>3359</v>
      </c>
      <c r="F201" s="0" t="s">
        <v>2829</v>
      </c>
      <c r="G201" s="0" t="s">
        <v>3360</v>
      </c>
    </row>
    <row customHeight="1" ht="11.25">
      <c r="A202" s="0" t="s">
        <v>14</v>
      </c>
      <c r="B202" s="0" t="s">
        <v>3323</v>
      </c>
      <c r="C202" s="0" t="s">
        <v>3324</v>
      </c>
      <c r="D202" s="0" t="s">
        <v>3361</v>
      </c>
      <c r="E202" s="0" t="s">
        <v>3362</v>
      </c>
      <c r="F202" s="0" t="s">
        <v>2829</v>
      </c>
      <c r="G202" s="0" t="s">
        <v>3363</v>
      </c>
    </row>
    <row customHeight="1" ht="11.25">
      <c r="A203" s="0" t="s">
        <v>14</v>
      </c>
      <c r="B203" s="0" t="s">
        <v>3323</v>
      </c>
      <c r="C203" s="0" t="s">
        <v>3324</v>
      </c>
      <c r="D203" s="0" t="s">
        <v>3364</v>
      </c>
      <c r="E203" s="0" t="s">
        <v>3365</v>
      </c>
      <c r="F203" s="0" t="s">
        <v>2829</v>
      </c>
      <c r="G203" s="0" t="s">
        <v>3366</v>
      </c>
    </row>
    <row customHeight="1" ht="11.25">
      <c r="A204" s="0" t="s">
        <v>14</v>
      </c>
      <c r="B204" s="0" t="s">
        <v>3323</v>
      </c>
      <c r="C204" s="0" t="s">
        <v>3324</v>
      </c>
      <c r="D204" s="0" t="s">
        <v>3367</v>
      </c>
      <c r="E204" s="0" t="s">
        <v>3368</v>
      </c>
      <c r="F204" s="0" t="s">
        <v>2829</v>
      </c>
      <c r="G204" s="0" t="s">
        <v>3369</v>
      </c>
    </row>
    <row customHeight="1" ht="11.25">
      <c r="A205" s="0" t="s">
        <v>14</v>
      </c>
      <c r="B205" s="0" t="s">
        <v>3323</v>
      </c>
      <c r="C205" s="0" t="s">
        <v>3324</v>
      </c>
      <c r="D205" s="0" t="s">
        <v>3370</v>
      </c>
      <c r="E205" s="0" t="s">
        <v>3371</v>
      </c>
      <c r="F205" s="0" t="s">
        <v>2829</v>
      </c>
      <c r="G205" s="0" t="s">
        <v>3372</v>
      </c>
    </row>
    <row customHeight="1" ht="11.25">
      <c r="A206" s="0" t="s">
        <v>14</v>
      </c>
      <c r="B206" s="0" t="s">
        <v>3373</v>
      </c>
      <c r="C206" s="0" t="s">
        <v>3374</v>
      </c>
      <c r="D206" s="0" t="s">
        <v>3375</v>
      </c>
      <c r="E206" s="0" t="s">
        <v>3376</v>
      </c>
      <c r="F206" s="0" t="s">
        <v>2832</v>
      </c>
      <c r="G206" s="0" t="s">
        <v>3377</v>
      </c>
    </row>
    <row customHeight="1" ht="11.25">
      <c r="A207" s="0" t="s">
        <v>14</v>
      </c>
      <c r="B207" s="0" t="s">
        <v>3373</v>
      </c>
      <c r="C207" s="0" t="s">
        <v>3374</v>
      </c>
      <c r="D207" s="0" t="s">
        <v>3378</v>
      </c>
      <c r="E207" s="0" t="s">
        <v>3379</v>
      </c>
      <c r="F207" s="0" t="s">
        <v>2829</v>
      </c>
      <c r="G207" s="0" t="s">
        <v>3380</v>
      </c>
    </row>
    <row customHeight="1" ht="11.25">
      <c r="A208" s="0" t="s">
        <v>14</v>
      </c>
      <c r="B208" s="0" t="s">
        <v>3373</v>
      </c>
      <c r="C208" s="0" t="s">
        <v>3374</v>
      </c>
      <c r="D208" s="0" t="s">
        <v>3381</v>
      </c>
      <c r="E208" s="0" t="s">
        <v>3382</v>
      </c>
      <c r="F208" s="0" t="s">
        <v>2829</v>
      </c>
      <c r="G208" s="0" t="s">
        <v>3383</v>
      </c>
    </row>
    <row customHeight="1" ht="11.25">
      <c r="A209" s="0" t="s">
        <v>14</v>
      </c>
      <c r="B209" s="0" t="s">
        <v>3373</v>
      </c>
      <c r="C209" s="0" t="s">
        <v>3374</v>
      </c>
      <c r="D209" s="0" t="s">
        <v>3384</v>
      </c>
      <c r="E209" s="0" t="s">
        <v>3385</v>
      </c>
      <c r="F209" s="0" t="s">
        <v>2829</v>
      </c>
      <c r="G209" s="0" t="s">
        <v>3386</v>
      </c>
    </row>
    <row customHeight="1" ht="11.25">
      <c r="A210" s="0" t="s">
        <v>14</v>
      </c>
      <c r="B210" s="0" t="s">
        <v>3373</v>
      </c>
      <c r="C210" s="0" t="s">
        <v>3374</v>
      </c>
      <c r="D210" s="0" t="s">
        <v>3387</v>
      </c>
      <c r="E210" s="0" t="s">
        <v>3388</v>
      </c>
      <c r="F210" s="0" t="s">
        <v>2829</v>
      </c>
      <c r="G210" s="0" t="s">
        <v>3389</v>
      </c>
    </row>
    <row customHeight="1" ht="11.25">
      <c r="A211" s="0" t="s">
        <v>14</v>
      </c>
      <c r="B211" s="0" t="s">
        <v>3373</v>
      </c>
      <c r="C211" s="0" t="s">
        <v>3374</v>
      </c>
      <c r="D211" s="0" t="s">
        <v>3390</v>
      </c>
      <c r="E211" s="0" t="s">
        <v>3391</v>
      </c>
      <c r="F211" s="0" t="s">
        <v>2829</v>
      </c>
      <c r="G211" s="0" t="s">
        <v>3392</v>
      </c>
    </row>
    <row customHeight="1" ht="11.25">
      <c r="A212" s="0" t="s">
        <v>14</v>
      </c>
      <c r="B212" s="0" t="s">
        <v>3373</v>
      </c>
      <c r="C212" s="0" t="s">
        <v>3374</v>
      </c>
      <c r="D212" s="0" t="s">
        <v>3393</v>
      </c>
      <c r="E212" s="0" t="s">
        <v>3394</v>
      </c>
      <c r="F212" s="0" t="s">
        <v>2829</v>
      </c>
      <c r="G212" s="0" t="s">
        <v>3395</v>
      </c>
    </row>
    <row customHeight="1" ht="11.25">
      <c r="A213" s="0" t="s">
        <v>14</v>
      </c>
      <c r="B213" s="0" t="s">
        <v>3373</v>
      </c>
      <c r="C213" s="0" t="s">
        <v>3374</v>
      </c>
      <c r="D213" s="0" t="s">
        <v>3396</v>
      </c>
      <c r="E213" s="0" t="s">
        <v>3397</v>
      </c>
      <c r="F213" s="0" t="s">
        <v>2829</v>
      </c>
      <c r="G213" s="0" t="s">
        <v>3398</v>
      </c>
    </row>
    <row customHeight="1" ht="11.25">
      <c r="A214" s="0" t="s">
        <v>14</v>
      </c>
      <c r="B214" s="0" t="s">
        <v>3373</v>
      </c>
      <c r="C214" s="0" t="s">
        <v>3374</v>
      </c>
      <c r="D214" s="0" t="s">
        <v>3399</v>
      </c>
      <c r="E214" s="0" t="s">
        <v>3400</v>
      </c>
      <c r="F214" s="0" t="s">
        <v>2829</v>
      </c>
      <c r="G214" s="0" t="s">
        <v>3401</v>
      </c>
    </row>
    <row customHeight="1" ht="11.25">
      <c r="A215" s="0" t="s">
        <v>14</v>
      </c>
      <c r="B215" s="0" t="s">
        <v>3373</v>
      </c>
      <c r="C215" s="0" t="s">
        <v>3374</v>
      </c>
      <c r="D215" s="0" t="s">
        <v>3402</v>
      </c>
      <c r="E215" s="0" t="s">
        <v>3403</v>
      </c>
      <c r="F215" s="0" t="s">
        <v>2829</v>
      </c>
      <c r="G215" s="0" t="s">
        <v>3404</v>
      </c>
    </row>
    <row customHeight="1" ht="11.25">
      <c r="A216" s="0" t="s">
        <v>14</v>
      </c>
      <c r="B216" s="0" t="s">
        <v>3373</v>
      </c>
      <c r="C216" s="0" t="s">
        <v>3374</v>
      </c>
      <c r="D216" s="0" t="s">
        <v>3405</v>
      </c>
      <c r="E216" s="0" t="s">
        <v>3406</v>
      </c>
      <c r="F216" s="0" t="s">
        <v>2829</v>
      </c>
      <c r="G216" s="0" t="s">
        <v>3407</v>
      </c>
    </row>
    <row customHeight="1" ht="11.25">
      <c r="A217" s="0" t="s">
        <v>14</v>
      </c>
      <c r="B217" s="0" t="s">
        <v>3373</v>
      </c>
      <c r="C217" s="0" t="s">
        <v>3374</v>
      </c>
      <c r="D217" s="0" t="s">
        <v>3408</v>
      </c>
      <c r="E217" s="0" t="s">
        <v>3409</v>
      </c>
      <c r="F217" s="0" t="s">
        <v>2829</v>
      </c>
      <c r="G217" s="0" t="s">
        <v>3410</v>
      </c>
    </row>
    <row customHeight="1" ht="11.25">
      <c r="A218" s="0" t="s">
        <v>14</v>
      </c>
      <c r="B218" s="0" t="s">
        <v>3373</v>
      </c>
      <c r="C218" s="0" t="s">
        <v>3374</v>
      </c>
      <c r="D218" s="0" t="s">
        <v>3373</v>
      </c>
      <c r="E218" s="0" t="s">
        <v>3374</v>
      </c>
      <c r="F218" s="0" t="s">
        <v>2826</v>
      </c>
      <c r="G218" s="0" t="s">
        <v>3411</v>
      </c>
    </row>
    <row customHeight="1" ht="11.25">
      <c r="A219" s="0" t="s">
        <v>14</v>
      </c>
      <c r="B219" s="0" t="s">
        <v>3373</v>
      </c>
      <c r="C219" s="0" t="s">
        <v>3374</v>
      </c>
      <c r="D219" s="0" t="s">
        <v>3412</v>
      </c>
      <c r="E219" s="0" t="s">
        <v>3413</v>
      </c>
      <c r="F219" s="0" t="s">
        <v>2829</v>
      </c>
      <c r="G219" s="0" t="s">
        <v>3414</v>
      </c>
    </row>
    <row customHeight="1" ht="11.25">
      <c r="A220" s="0" t="s">
        <v>14</v>
      </c>
      <c r="B220" s="0" t="s">
        <v>3415</v>
      </c>
      <c r="C220" s="0" t="s">
        <v>3416</v>
      </c>
      <c r="D220" s="0" t="s">
        <v>3417</v>
      </c>
      <c r="E220" s="0" t="s">
        <v>3418</v>
      </c>
      <c r="F220" s="0" t="s">
        <v>2832</v>
      </c>
      <c r="G220" s="0" t="s">
        <v>3419</v>
      </c>
    </row>
    <row customHeight="1" ht="11.25">
      <c r="A221" s="0" t="s">
        <v>14</v>
      </c>
      <c r="B221" s="0" t="s">
        <v>3415</v>
      </c>
      <c r="C221" s="0" t="s">
        <v>3416</v>
      </c>
      <c r="D221" s="0" t="s">
        <v>3420</v>
      </c>
      <c r="E221" s="0" t="s">
        <v>3421</v>
      </c>
      <c r="F221" s="0" t="s">
        <v>2829</v>
      </c>
      <c r="G221" s="0" t="s">
        <v>3422</v>
      </c>
    </row>
    <row customHeight="1" ht="11.25">
      <c r="A222" s="0" t="s">
        <v>14</v>
      </c>
      <c r="B222" s="0" t="s">
        <v>3415</v>
      </c>
      <c r="C222" s="0" t="s">
        <v>3416</v>
      </c>
      <c r="D222" s="0" t="s">
        <v>3423</v>
      </c>
      <c r="E222" s="0" t="s">
        <v>3424</v>
      </c>
      <c r="F222" s="0" t="s">
        <v>2829</v>
      </c>
      <c r="G222" s="0" t="s">
        <v>3425</v>
      </c>
    </row>
    <row customHeight="1" ht="11.25">
      <c r="A223" s="0" t="s">
        <v>14</v>
      </c>
      <c r="B223" s="0" t="s">
        <v>3415</v>
      </c>
      <c r="C223" s="0" t="s">
        <v>3416</v>
      </c>
      <c r="D223" s="0" t="s">
        <v>3426</v>
      </c>
      <c r="E223" s="0" t="s">
        <v>3427</v>
      </c>
      <c r="F223" s="0" t="s">
        <v>2829</v>
      </c>
      <c r="G223" s="0" t="s">
        <v>3428</v>
      </c>
    </row>
    <row customHeight="1" ht="11.25">
      <c r="A224" s="0" t="s">
        <v>14</v>
      </c>
      <c r="B224" s="0" t="s">
        <v>3415</v>
      </c>
      <c r="C224" s="0" t="s">
        <v>3416</v>
      </c>
      <c r="D224" s="0" t="s">
        <v>3429</v>
      </c>
      <c r="E224" s="0" t="s">
        <v>3430</v>
      </c>
      <c r="F224" s="0" t="s">
        <v>2829</v>
      </c>
      <c r="G224" s="0" t="s">
        <v>3431</v>
      </c>
    </row>
    <row customHeight="1" ht="11.25">
      <c r="A225" s="0" t="s">
        <v>14</v>
      </c>
      <c r="B225" s="0" t="s">
        <v>3415</v>
      </c>
      <c r="C225" s="0" t="s">
        <v>3416</v>
      </c>
      <c r="D225" s="0" t="s">
        <v>3432</v>
      </c>
      <c r="E225" s="0" t="s">
        <v>3433</v>
      </c>
      <c r="F225" s="0" t="s">
        <v>2829</v>
      </c>
      <c r="G225" s="0" t="s">
        <v>3434</v>
      </c>
    </row>
    <row customHeight="1" ht="11.25">
      <c r="A226" s="0" t="s">
        <v>14</v>
      </c>
      <c r="B226" s="0" t="s">
        <v>3415</v>
      </c>
      <c r="C226" s="0" t="s">
        <v>3416</v>
      </c>
      <c r="D226" s="0" t="s">
        <v>3435</v>
      </c>
      <c r="E226" s="0" t="s">
        <v>3436</v>
      </c>
      <c r="F226" s="0" t="s">
        <v>2829</v>
      </c>
      <c r="G226" s="0" t="s">
        <v>3437</v>
      </c>
    </row>
    <row customHeight="1" ht="11.25">
      <c r="A227" s="0" t="s">
        <v>14</v>
      </c>
      <c r="B227" s="0" t="s">
        <v>3415</v>
      </c>
      <c r="C227" s="0" t="s">
        <v>3416</v>
      </c>
      <c r="D227" s="0" t="s">
        <v>3438</v>
      </c>
      <c r="E227" s="0" t="s">
        <v>3439</v>
      </c>
      <c r="F227" s="0" t="s">
        <v>2829</v>
      </c>
      <c r="G227" s="0" t="s">
        <v>3440</v>
      </c>
    </row>
    <row customHeight="1" ht="11.25">
      <c r="A228" s="0" t="s">
        <v>14</v>
      </c>
      <c r="B228" s="0" t="s">
        <v>3415</v>
      </c>
      <c r="C228" s="0" t="s">
        <v>3416</v>
      </c>
      <c r="D228" s="0" t="s">
        <v>3441</v>
      </c>
      <c r="E228" s="0" t="s">
        <v>3442</v>
      </c>
      <c r="F228" s="0" t="s">
        <v>2829</v>
      </c>
      <c r="G228" s="0" t="s">
        <v>3443</v>
      </c>
    </row>
    <row customHeight="1" ht="11.25">
      <c r="A229" s="0" t="s">
        <v>14</v>
      </c>
      <c r="B229" s="0" t="s">
        <v>3415</v>
      </c>
      <c r="C229" s="0" t="s">
        <v>3416</v>
      </c>
      <c r="D229" s="0" t="s">
        <v>3444</v>
      </c>
      <c r="E229" s="0" t="s">
        <v>3445</v>
      </c>
      <c r="F229" s="0" t="s">
        <v>2829</v>
      </c>
      <c r="G229" s="0" t="s">
        <v>3446</v>
      </c>
    </row>
    <row customHeight="1" ht="11.25">
      <c r="A230" s="0" t="s">
        <v>14</v>
      </c>
      <c r="B230" s="0" t="s">
        <v>3415</v>
      </c>
      <c r="C230" s="0" t="s">
        <v>3416</v>
      </c>
      <c r="D230" s="0" t="s">
        <v>3447</v>
      </c>
      <c r="E230" s="0" t="s">
        <v>3448</v>
      </c>
      <c r="F230" s="0" t="s">
        <v>2861</v>
      </c>
      <c r="G230" s="0" t="s">
        <v>3449</v>
      </c>
    </row>
    <row customHeight="1" ht="11.25">
      <c r="A231" s="0" t="s">
        <v>14</v>
      </c>
      <c r="B231" s="0" t="s">
        <v>3415</v>
      </c>
      <c r="C231" s="0" t="s">
        <v>3416</v>
      </c>
      <c r="D231" s="0" t="s">
        <v>3450</v>
      </c>
      <c r="E231" s="0" t="s">
        <v>3451</v>
      </c>
      <c r="F231" s="0" t="s">
        <v>2829</v>
      </c>
      <c r="G231" s="0" t="s">
        <v>3452</v>
      </c>
    </row>
    <row customHeight="1" ht="11.25">
      <c r="A232" s="0" t="s">
        <v>14</v>
      </c>
      <c r="B232" s="0" t="s">
        <v>3415</v>
      </c>
      <c r="C232" s="0" t="s">
        <v>3416</v>
      </c>
      <c r="D232" s="0" t="s">
        <v>2929</v>
      </c>
      <c r="E232" s="0" t="s">
        <v>3453</v>
      </c>
      <c r="F232" s="0" t="s">
        <v>2829</v>
      </c>
      <c r="G232" s="0" t="s">
        <v>3454</v>
      </c>
    </row>
    <row customHeight="1" ht="11.25">
      <c r="A233" s="0" t="s">
        <v>14</v>
      </c>
      <c r="B233" s="0" t="s">
        <v>3415</v>
      </c>
      <c r="C233" s="0" t="s">
        <v>3416</v>
      </c>
      <c r="D233" s="0" t="s">
        <v>3455</v>
      </c>
      <c r="E233" s="0" t="s">
        <v>3456</v>
      </c>
      <c r="F233" s="0" t="s">
        <v>2829</v>
      </c>
      <c r="G233" s="0" t="s">
        <v>3457</v>
      </c>
    </row>
    <row customHeight="1" ht="11.25">
      <c r="A234" s="0" t="s">
        <v>14</v>
      </c>
      <c r="B234" s="0" t="s">
        <v>3415</v>
      </c>
      <c r="C234" s="0" t="s">
        <v>3416</v>
      </c>
      <c r="D234" s="0" t="s">
        <v>3458</v>
      </c>
      <c r="E234" s="0" t="s">
        <v>3459</v>
      </c>
      <c r="F234" s="0" t="s">
        <v>2829</v>
      </c>
      <c r="G234" s="0" t="s">
        <v>3460</v>
      </c>
    </row>
    <row customHeight="1" ht="11.25">
      <c r="A235" s="0" t="s">
        <v>14</v>
      </c>
      <c r="B235" s="0" t="s">
        <v>3415</v>
      </c>
      <c r="C235" s="0" t="s">
        <v>3416</v>
      </c>
      <c r="D235" s="0" t="s">
        <v>3461</v>
      </c>
      <c r="E235" s="0" t="s">
        <v>3462</v>
      </c>
      <c r="F235" s="0" t="s">
        <v>2829</v>
      </c>
      <c r="G235" s="0" t="s">
        <v>3463</v>
      </c>
    </row>
    <row customHeight="1" ht="11.25">
      <c r="A236" s="0" t="s">
        <v>14</v>
      </c>
      <c r="B236" s="0" t="s">
        <v>3415</v>
      </c>
      <c r="C236" s="0" t="s">
        <v>3416</v>
      </c>
      <c r="D236" s="0" t="s">
        <v>3464</v>
      </c>
      <c r="E236" s="0" t="s">
        <v>3465</v>
      </c>
      <c r="F236" s="0" t="s">
        <v>2829</v>
      </c>
      <c r="G236" s="0" t="s">
        <v>3466</v>
      </c>
    </row>
    <row customHeight="1" ht="11.25">
      <c r="A237" s="0" t="s">
        <v>14</v>
      </c>
      <c r="B237" s="0" t="s">
        <v>3415</v>
      </c>
      <c r="C237" s="0" t="s">
        <v>3416</v>
      </c>
      <c r="D237" s="0" t="s">
        <v>3467</v>
      </c>
      <c r="E237" s="0" t="s">
        <v>3468</v>
      </c>
      <c r="F237" s="0" t="s">
        <v>2829</v>
      </c>
      <c r="G237" s="0" t="s">
        <v>3469</v>
      </c>
    </row>
    <row customHeight="1" ht="11.25">
      <c r="A238" s="0" t="s">
        <v>14</v>
      </c>
      <c r="B238" s="0" t="s">
        <v>3415</v>
      </c>
      <c r="C238" s="0" t="s">
        <v>3416</v>
      </c>
      <c r="D238" s="0" t="s">
        <v>3470</v>
      </c>
      <c r="E238" s="0" t="s">
        <v>3471</v>
      </c>
      <c r="F238" s="0" t="s">
        <v>2829</v>
      </c>
      <c r="G238" s="0" t="s">
        <v>3472</v>
      </c>
    </row>
    <row customHeight="1" ht="11.25">
      <c r="A239" s="0" t="s">
        <v>14</v>
      </c>
      <c r="B239" s="0" t="s">
        <v>3415</v>
      </c>
      <c r="C239" s="0" t="s">
        <v>3416</v>
      </c>
      <c r="D239" s="0" t="s">
        <v>3415</v>
      </c>
      <c r="E239" s="0" t="s">
        <v>3416</v>
      </c>
      <c r="F239" s="0" t="s">
        <v>2826</v>
      </c>
      <c r="G239" s="0" t="s">
        <v>3473</v>
      </c>
    </row>
    <row customHeight="1" ht="11.25">
      <c r="A240" s="0" t="s">
        <v>14</v>
      </c>
      <c r="B240" s="0" t="s">
        <v>3474</v>
      </c>
      <c r="C240" s="0" t="s">
        <v>3475</v>
      </c>
      <c r="D240" s="0" t="s">
        <v>3476</v>
      </c>
      <c r="E240" s="0" t="s">
        <v>3477</v>
      </c>
      <c r="F240" s="0" t="s">
        <v>2832</v>
      </c>
      <c r="G240" s="0" t="s">
        <v>3478</v>
      </c>
    </row>
    <row customHeight="1" ht="11.25">
      <c r="A241" s="0" t="s">
        <v>14</v>
      </c>
      <c r="B241" s="0" t="s">
        <v>3474</v>
      </c>
      <c r="C241" s="0" t="s">
        <v>3475</v>
      </c>
      <c r="D241" s="0" t="s">
        <v>3479</v>
      </c>
      <c r="E241" s="0" t="s">
        <v>3480</v>
      </c>
      <c r="F241" s="0" t="s">
        <v>2829</v>
      </c>
      <c r="G241" s="0" t="s">
        <v>3481</v>
      </c>
    </row>
    <row customHeight="1" ht="11.25">
      <c r="A242" s="0" t="s">
        <v>14</v>
      </c>
      <c r="B242" s="0" t="s">
        <v>3474</v>
      </c>
      <c r="C242" s="0" t="s">
        <v>3475</v>
      </c>
      <c r="D242" s="0" t="s">
        <v>3482</v>
      </c>
      <c r="E242" s="0" t="s">
        <v>3483</v>
      </c>
      <c r="F242" s="0" t="s">
        <v>2829</v>
      </c>
      <c r="G242" s="0" t="s">
        <v>3484</v>
      </c>
    </row>
    <row customHeight="1" ht="11.25">
      <c r="A243" s="0" t="s">
        <v>14</v>
      </c>
      <c r="B243" s="0" t="s">
        <v>3474</v>
      </c>
      <c r="C243" s="0" t="s">
        <v>3475</v>
      </c>
      <c r="D243" s="0" t="s">
        <v>2849</v>
      </c>
      <c r="E243" s="0" t="s">
        <v>3485</v>
      </c>
      <c r="F243" s="0" t="s">
        <v>2829</v>
      </c>
      <c r="G243" s="0" t="s">
        <v>3486</v>
      </c>
    </row>
    <row customHeight="1" ht="11.25">
      <c r="A244" s="0" t="s">
        <v>14</v>
      </c>
      <c r="B244" s="0" t="s">
        <v>3474</v>
      </c>
      <c r="C244" s="0" t="s">
        <v>3475</v>
      </c>
      <c r="D244" s="0" t="s">
        <v>3487</v>
      </c>
      <c r="E244" s="0" t="s">
        <v>3488</v>
      </c>
      <c r="F244" s="0" t="s">
        <v>2829</v>
      </c>
      <c r="G244" s="0" t="s">
        <v>3489</v>
      </c>
    </row>
    <row customHeight="1" ht="11.25">
      <c r="A245" s="0" t="s">
        <v>14</v>
      </c>
      <c r="B245" s="0" t="s">
        <v>3474</v>
      </c>
      <c r="C245" s="0" t="s">
        <v>3475</v>
      </c>
      <c r="D245" s="0" t="s">
        <v>3490</v>
      </c>
      <c r="E245" s="0" t="s">
        <v>3491</v>
      </c>
      <c r="F245" s="0" t="s">
        <v>2829</v>
      </c>
      <c r="G245" s="0" t="s">
        <v>3492</v>
      </c>
    </row>
    <row customHeight="1" ht="11.25">
      <c r="A246" s="0" t="s">
        <v>14</v>
      </c>
      <c r="B246" s="0" t="s">
        <v>3474</v>
      </c>
      <c r="C246" s="0" t="s">
        <v>3475</v>
      </c>
      <c r="D246" s="0" t="s">
        <v>3493</v>
      </c>
      <c r="E246" s="0" t="s">
        <v>3494</v>
      </c>
      <c r="F246" s="0" t="s">
        <v>2829</v>
      </c>
      <c r="G246" s="0" t="s">
        <v>3495</v>
      </c>
    </row>
    <row customHeight="1" ht="11.25">
      <c r="A247" s="0" t="s">
        <v>14</v>
      </c>
      <c r="B247" s="0" t="s">
        <v>3474</v>
      </c>
      <c r="C247" s="0" t="s">
        <v>3475</v>
      </c>
      <c r="D247" s="0" t="s">
        <v>3496</v>
      </c>
      <c r="E247" s="0" t="s">
        <v>3497</v>
      </c>
      <c r="F247" s="0" t="s">
        <v>2829</v>
      </c>
      <c r="G247" s="0" t="s">
        <v>3498</v>
      </c>
    </row>
    <row customHeight="1" ht="11.25">
      <c r="A248" s="0" t="s">
        <v>14</v>
      </c>
      <c r="B248" s="0" t="s">
        <v>3474</v>
      </c>
      <c r="C248" s="0" t="s">
        <v>3475</v>
      </c>
      <c r="D248" s="0" t="s">
        <v>3499</v>
      </c>
      <c r="E248" s="0" t="s">
        <v>3500</v>
      </c>
      <c r="F248" s="0" t="s">
        <v>2829</v>
      </c>
      <c r="G248" s="0" t="s">
        <v>3501</v>
      </c>
    </row>
    <row customHeight="1" ht="11.25">
      <c r="A249" s="0" t="s">
        <v>14</v>
      </c>
      <c r="B249" s="0" t="s">
        <v>3474</v>
      </c>
      <c r="C249" s="0" t="s">
        <v>3475</v>
      </c>
      <c r="D249" s="0" t="s">
        <v>3502</v>
      </c>
      <c r="E249" s="0" t="s">
        <v>3503</v>
      </c>
      <c r="F249" s="0" t="s">
        <v>2829</v>
      </c>
      <c r="G249" s="0" t="s">
        <v>3504</v>
      </c>
    </row>
    <row customHeight="1" ht="11.25">
      <c r="A250" s="0" t="s">
        <v>14</v>
      </c>
      <c r="B250" s="0" t="s">
        <v>3474</v>
      </c>
      <c r="C250" s="0" t="s">
        <v>3475</v>
      </c>
      <c r="D250" s="0" t="s">
        <v>3505</v>
      </c>
      <c r="E250" s="0" t="s">
        <v>3506</v>
      </c>
      <c r="F250" s="0" t="s">
        <v>2829</v>
      </c>
      <c r="G250" s="0" t="s">
        <v>3507</v>
      </c>
    </row>
    <row customHeight="1" ht="11.25">
      <c r="A251" s="0" t="s">
        <v>14</v>
      </c>
      <c r="B251" s="0" t="s">
        <v>3474</v>
      </c>
      <c r="C251" s="0" t="s">
        <v>3475</v>
      </c>
      <c r="D251" s="0" t="s">
        <v>3474</v>
      </c>
      <c r="E251" s="0" t="s">
        <v>3475</v>
      </c>
      <c r="F251" s="0" t="s">
        <v>2826</v>
      </c>
      <c r="G251" s="0" t="s">
        <v>3508</v>
      </c>
    </row>
    <row customHeight="1" ht="11.25">
      <c r="A252" s="0" t="s">
        <v>14</v>
      </c>
      <c r="B252" s="0" t="s">
        <v>3509</v>
      </c>
      <c r="C252" s="0" t="s">
        <v>3510</v>
      </c>
      <c r="D252" s="0" t="s">
        <v>3511</v>
      </c>
      <c r="E252" s="0" t="s">
        <v>3512</v>
      </c>
      <c r="F252" s="0" t="s">
        <v>2829</v>
      </c>
      <c r="G252" s="0" t="s">
        <v>3513</v>
      </c>
    </row>
    <row customHeight="1" ht="11.25">
      <c r="A253" s="0" t="s">
        <v>14</v>
      </c>
      <c r="B253" s="0" t="s">
        <v>3509</v>
      </c>
      <c r="C253" s="0" t="s">
        <v>3510</v>
      </c>
      <c r="D253" s="0" t="s">
        <v>3514</v>
      </c>
      <c r="E253" s="0" t="s">
        <v>3515</v>
      </c>
      <c r="F253" s="0" t="s">
        <v>2829</v>
      </c>
      <c r="G253" s="0" t="s">
        <v>3516</v>
      </c>
    </row>
    <row customHeight="1" ht="11.25">
      <c r="A254" s="0" t="s">
        <v>14</v>
      </c>
      <c r="B254" s="0" t="s">
        <v>3509</v>
      </c>
      <c r="C254" s="0" t="s">
        <v>3510</v>
      </c>
      <c r="D254" s="0" t="s">
        <v>3517</v>
      </c>
      <c r="E254" s="0" t="s">
        <v>3518</v>
      </c>
      <c r="F254" s="0" t="s">
        <v>2829</v>
      </c>
      <c r="G254" s="0" t="s">
        <v>3519</v>
      </c>
    </row>
    <row customHeight="1" ht="11.25">
      <c r="A255" s="0" t="s">
        <v>14</v>
      </c>
      <c r="B255" s="0" t="s">
        <v>3509</v>
      </c>
      <c r="C255" s="0" t="s">
        <v>3510</v>
      </c>
      <c r="D255" s="0" t="s">
        <v>3520</v>
      </c>
      <c r="E255" s="0" t="s">
        <v>3521</v>
      </c>
      <c r="F255" s="0" t="s">
        <v>2829</v>
      </c>
      <c r="G255" s="0" t="s">
        <v>3522</v>
      </c>
    </row>
    <row customHeight="1" ht="11.25">
      <c r="A256" s="0" t="s">
        <v>14</v>
      </c>
      <c r="B256" s="0" t="s">
        <v>3509</v>
      </c>
      <c r="C256" s="0" t="s">
        <v>3510</v>
      </c>
      <c r="D256" s="0" t="s">
        <v>3523</v>
      </c>
      <c r="E256" s="0" t="s">
        <v>3524</v>
      </c>
      <c r="F256" s="0" t="s">
        <v>2829</v>
      </c>
      <c r="G256" s="0" t="s">
        <v>3525</v>
      </c>
    </row>
    <row customHeight="1" ht="11.25">
      <c r="A257" s="0" t="s">
        <v>14</v>
      </c>
      <c r="B257" s="0" t="s">
        <v>3509</v>
      </c>
      <c r="C257" s="0" t="s">
        <v>3510</v>
      </c>
      <c r="D257" s="0" t="s">
        <v>3526</v>
      </c>
      <c r="E257" s="0" t="s">
        <v>3527</v>
      </c>
      <c r="F257" s="0" t="s">
        <v>2829</v>
      </c>
      <c r="G257" s="0" t="s">
        <v>3528</v>
      </c>
    </row>
    <row customHeight="1" ht="11.25">
      <c r="A258" s="0" t="s">
        <v>14</v>
      </c>
      <c r="B258" s="0" t="s">
        <v>3509</v>
      </c>
      <c r="C258" s="0" t="s">
        <v>3510</v>
      </c>
      <c r="D258" s="0" t="s">
        <v>3509</v>
      </c>
      <c r="E258" s="0" t="s">
        <v>3510</v>
      </c>
      <c r="F258" s="0" t="s">
        <v>2826</v>
      </c>
      <c r="G258" s="0" t="s">
        <v>3529</v>
      </c>
    </row>
    <row customHeight="1" ht="11.25">
      <c r="A259" s="0" t="s">
        <v>14</v>
      </c>
      <c r="B259" s="0" t="s">
        <v>3530</v>
      </c>
      <c r="C259" s="0" t="s">
        <v>3531</v>
      </c>
      <c r="D259" s="0" t="s">
        <v>3532</v>
      </c>
      <c r="E259" s="0" t="s">
        <v>3533</v>
      </c>
      <c r="F259" s="0" t="s">
        <v>2829</v>
      </c>
      <c r="G259" s="0" t="s">
        <v>3534</v>
      </c>
    </row>
    <row customHeight="1" ht="11.25">
      <c r="A260" s="0" t="s">
        <v>14</v>
      </c>
      <c r="B260" s="0" t="s">
        <v>3530</v>
      </c>
      <c r="C260" s="0" t="s">
        <v>3531</v>
      </c>
      <c r="D260" s="0" t="s">
        <v>3535</v>
      </c>
      <c r="E260" s="0" t="s">
        <v>3536</v>
      </c>
      <c r="F260" s="0" t="s">
        <v>2829</v>
      </c>
      <c r="G260" s="0" t="s">
        <v>3537</v>
      </c>
    </row>
    <row customHeight="1" ht="11.25">
      <c r="A261" s="0" t="s">
        <v>14</v>
      </c>
      <c r="B261" s="0" t="s">
        <v>3530</v>
      </c>
      <c r="C261" s="0" t="s">
        <v>3531</v>
      </c>
      <c r="D261" s="0" t="s">
        <v>3538</v>
      </c>
      <c r="E261" s="0" t="s">
        <v>3539</v>
      </c>
      <c r="F261" s="0" t="s">
        <v>2829</v>
      </c>
      <c r="G261" s="0" t="s">
        <v>3540</v>
      </c>
    </row>
    <row customHeight="1" ht="11.25">
      <c r="A262" s="0" t="s">
        <v>14</v>
      </c>
      <c r="B262" s="0" t="s">
        <v>3530</v>
      </c>
      <c r="C262" s="0" t="s">
        <v>3531</v>
      </c>
      <c r="D262" s="0" t="s">
        <v>3541</v>
      </c>
      <c r="E262" s="0" t="s">
        <v>3542</v>
      </c>
      <c r="F262" s="0" t="s">
        <v>2829</v>
      </c>
      <c r="G262" s="0" t="s">
        <v>3543</v>
      </c>
    </row>
    <row customHeight="1" ht="11.25">
      <c r="A263" s="0" t="s">
        <v>14</v>
      </c>
      <c r="B263" s="0" t="s">
        <v>3530</v>
      </c>
      <c r="C263" s="0" t="s">
        <v>3531</v>
      </c>
      <c r="D263" s="0" t="s">
        <v>3544</v>
      </c>
      <c r="E263" s="0" t="s">
        <v>3545</v>
      </c>
      <c r="F263" s="0" t="s">
        <v>2829</v>
      </c>
      <c r="G263" s="0" t="s">
        <v>3546</v>
      </c>
    </row>
    <row customHeight="1" ht="11.25">
      <c r="A264" s="0" t="s">
        <v>14</v>
      </c>
      <c r="B264" s="0" t="s">
        <v>3530</v>
      </c>
      <c r="C264" s="0" t="s">
        <v>3531</v>
      </c>
      <c r="D264" s="0" t="s">
        <v>3547</v>
      </c>
      <c r="E264" s="0" t="s">
        <v>3548</v>
      </c>
      <c r="F264" s="0" t="s">
        <v>2829</v>
      </c>
      <c r="G264" s="0" t="s">
        <v>3549</v>
      </c>
    </row>
    <row customHeight="1" ht="11.25">
      <c r="A265" s="0" t="s">
        <v>14</v>
      </c>
      <c r="B265" s="0" t="s">
        <v>3530</v>
      </c>
      <c r="C265" s="0" t="s">
        <v>3531</v>
      </c>
      <c r="D265" s="0" t="s">
        <v>3550</v>
      </c>
      <c r="E265" s="0" t="s">
        <v>3551</v>
      </c>
      <c r="F265" s="0" t="s">
        <v>2829</v>
      </c>
      <c r="G265" s="0" t="s">
        <v>3552</v>
      </c>
    </row>
    <row customHeight="1" ht="11.25">
      <c r="A266" s="0" t="s">
        <v>14</v>
      </c>
      <c r="B266" s="0" t="s">
        <v>3530</v>
      </c>
      <c r="C266" s="0" t="s">
        <v>3531</v>
      </c>
      <c r="D266" s="0" t="s">
        <v>3553</v>
      </c>
      <c r="E266" s="0" t="s">
        <v>3554</v>
      </c>
      <c r="F266" s="0" t="s">
        <v>2829</v>
      </c>
      <c r="G266" s="0" t="s">
        <v>3555</v>
      </c>
    </row>
    <row customHeight="1" ht="11.25">
      <c r="A267" s="0" t="s">
        <v>14</v>
      </c>
      <c r="B267" s="0" t="s">
        <v>3530</v>
      </c>
      <c r="C267" s="0" t="s">
        <v>3531</v>
      </c>
      <c r="D267" s="0" t="s">
        <v>3556</v>
      </c>
      <c r="E267" s="0" t="s">
        <v>3557</v>
      </c>
      <c r="F267" s="0" t="s">
        <v>2829</v>
      </c>
      <c r="G267" s="0" t="s">
        <v>3558</v>
      </c>
    </row>
    <row customHeight="1" ht="11.25">
      <c r="A268" s="0" t="s">
        <v>14</v>
      </c>
      <c r="B268" s="0" t="s">
        <v>3530</v>
      </c>
      <c r="C268" s="0" t="s">
        <v>3531</v>
      </c>
      <c r="D268" s="0" t="s">
        <v>3559</v>
      </c>
      <c r="E268" s="0" t="s">
        <v>3560</v>
      </c>
      <c r="F268" s="0" t="s">
        <v>2829</v>
      </c>
      <c r="G268" s="0" t="s">
        <v>3561</v>
      </c>
    </row>
    <row customHeight="1" ht="11.25">
      <c r="A269" s="0" t="s">
        <v>14</v>
      </c>
      <c r="B269" s="0" t="s">
        <v>3530</v>
      </c>
      <c r="C269" s="0" t="s">
        <v>3531</v>
      </c>
      <c r="D269" s="0" t="s">
        <v>3562</v>
      </c>
      <c r="E269" s="0" t="s">
        <v>3563</v>
      </c>
      <c r="F269" s="0" t="s">
        <v>2829</v>
      </c>
      <c r="G269" s="0" t="s">
        <v>3564</v>
      </c>
    </row>
    <row customHeight="1" ht="11.25">
      <c r="A270" s="0" t="s">
        <v>14</v>
      </c>
      <c r="B270" s="0" t="s">
        <v>3530</v>
      </c>
      <c r="C270" s="0" t="s">
        <v>3531</v>
      </c>
      <c r="D270" s="0" t="s">
        <v>3565</v>
      </c>
      <c r="E270" s="0" t="s">
        <v>3566</v>
      </c>
      <c r="F270" s="0" t="s">
        <v>2829</v>
      </c>
      <c r="G270" s="0" t="s">
        <v>3567</v>
      </c>
    </row>
    <row customHeight="1" ht="11.25">
      <c r="A271" s="0" t="s">
        <v>14</v>
      </c>
      <c r="B271" s="0" t="s">
        <v>3530</v>
      </c>
      <c r="C271" s="0" t="s">
        <v>3531</v>
      </c>
      <c r="D271" s="0" t="s">
        <v>3568</v>
      </c>
      <c r="E271" s="0" t="s">
        <v>3569</v>
      </c>
      <c r="F271" s="0" t="s">
        <v>2829</v>
      </c>
      <c r="G271" s="0" t="s">
        <v>3570</v>
      </c>
    </row>
    <row customHeight="1" ht="11.25">
      <c r="A272" s="0" t="s">
        <v>14</v>
      </c>
      <c r="B272" s="0" t="s">
        <v>3530</v>
      </c>
      <c r="C272" s="0" t="s">
        <v>3531</v>
      </c>
      <c r="D272" s="0" t="s">
        <v>3571</v>
      </c>
      <c r="E272" s="0" t="s">
        <v>3572</v>
      </c>
      <c r="F272" s="0" t="s">
        <v>2829</v>
      </c>
      <c r="G272" s="0" t="s">
        <v>3573</v>
      </c>
    </row>
    <row customHeight="1" ht="11.25">
      <c r="A273" s="0" t="s">
        <v>14</v>
      </c>
      <c r="B273" s="0" t="s">
        <v>3530</v>
      </c>
      <c r="C273" s="0" t="s">
        <v>3531</v>
      </c>
      <c r="D273" s="0" t="s">
        <v>3574</v>
      </c>
      <c r="E273" s="0" t="s">
        <v>3575</v>
      </c>
      <c r="F273" s="0" t="s">
        <v>2829</v>
      </c>
      <c r="G273" s="0" t="s">
        <v>3576</v>
      </c>
    </row>
    <row customHeight="1" ht="11.25">
      <c r="A274" s="0" t="s">
        <v>14</v>
      </c>
      <c r="B274" s="0" t="s">
        <v>3530</v>
      </c>
      <c r="C274" s="0" t="s">
        <v>3531</v>
      </c>
      <c r="D274" s="0" t="s">
        <v>3530</v>
      </c>
      <c r="E274" s="0" t="s">
        <v>3531</v>
      </c>
      <c r="F274" s="0" t="s">
        <v>2826</v>
      </c>
      <c r="G274" s="0" t="s">
        <v>3577</v>
      </c>
    </row>
    <row customHeight="1" ht="11.25">
      <c r="A275" s="0" t="s">
        <v>14</v>
      </c>
      <c r="B275" s="0" t="s">
        <v>3578</v>
      </c>
      <c r="C275" s="0" t="s">
        <v>3579</v>
      </c>
      <c r="D275" s="0" t="s">
        <v>3580</v>
      </c>
      <c r="E275" s="0" t="s">
        <v>3581</v>
      </c>
      <c r="F275" s="0" t="s">
        <v>2829</v>
      </c>
      <c r="G275" s="0" t="s">
        <v>3582</v>
      </c>
    </row>
    <row customHeight="1" ht="11.25">
      <c r="A276" s="0" t="s">
        <v>14</v>
      </c>
      <c r="B276" s="0" t="s">
        <v>3578</v>
      </c>
      <c r="C276" s="0" t="s">
        <v>3579</v>
      </c>
      <c r="D276" s="0" t="s">
        <v>3583</v>
      </c>
      <c r="E276" s="0" t="s">
        <v>3584</v>
      </c>
      <c r="F276" s="0" t="s">
        <v>2829</v>
      </c>
      <c r="G276" s="0" t="s">
        <v>3585</v>
      </c>
    </row>
    <row customHeight="1" ht="11.25">
      <c r="A277" s="0" t="s">
        <v>14</v>
      </c>
      <c r="B277" s="0" t="s">
        <v>3578</v>
      </c>
      <c r="C277" s="0" t="s">
        <v>3579</v>
      </c>
      <c r="D277" s="0" t="s">
        <v>3390</v>
      </c>
      <c r="E277" s="0" t="s">
        <v>3586</v>
      </c>
      <c r="F277" s="0" t="s">
        <v>2829</v>
      </c>
      <c r="G277" s="0" t="s">
        <v>3587</v>
      </c>
    </row>
    <row customHeight="1" ht="11.25">
      <c r="A278" s="0" t="s">
        <v>14</v>
      </c>
      <c r="B278" s="0" t="s">
        <v>3578</v>
      </c>
      <c r="C278" s="0" t="s">
        <v>3579</v>
      </c>
      <c r="D278" s="0" t="s">
        <v>3588</v>
      </c>
      <c r="E278" s="0" t="s">
        <v>3589</v>
      </c>
      <c r="F278" s="0" t="s">
        <v>2829</v>
      </c>
      <c r="G278" s="0" t="s">
        <v>3590</v>
      </c>
    </row>
    <row customHeight="1" ht="11.25">
      <c r="A279" s="0" t="s">
        <v>14</v>
      </c>
      <c r="B279" s="0" t="s">
        <v>3578</v>
      </c>
      <c r="C279" s="0" t="s">
        <v>3579</v>
      </c>
      <c r="D279" s="0" t="s">
        <v>3591</v>
      </c>
      <c r="E279" s="0" t="s">
        <v>3592</v>
      </c>
      <c r="F279" s="0" t="s">
        <v>2829</v>
      </c>
      <c r="G279" s="0" t="s">
        <v>3593</v>
      </c>
    </row>
    <row customHeight="1" ht="11.25">
      <c r="A280" s="0" t="s">
        <v>14</v>
      </c>
      <c r="B280" s="0" t="s">
        <v>3578</v>
      </c>
      <c r="C280" s="0" t="s">
        <v>3579</v>
      </c>
      <c r="D280" s="0" t="s">
        <v>3594</v>
      </c>
      <c r="E280" s="0" t="s">
        <v>3595</v>
      </c>
      <c r="F280" s="0" t="s">
        <v>2829</v>
      </c>
      <c r="G280" s="0" t="s">
        <v>3596</v>
      </c>
    </row>
    <row customHeight="1" ht="11.25">
      <c r="A281" s="0" t="s">
        <v>14</v>
      </c>
      <c r="B281" s="0" t="s">
        <v>3578</v>
      </c>
      <c r="C281" s="0" t="s">
        <v>3579</v>
      </c>
      <c r="D281" s="0" t="s">
        <v>3597</v>
      </c>
      <c r="E281" s="0" t="s">
        <v>3598</v>
      </c>
      <c r="F281" s="0" t="s">
        <v>2829</v>
      </c>
      <c r="G281" s="0" t="s">
        <v>3599</v>
      </c>
    </row>
    <row customHeight="1" ht="11.25">
      <c r="A282" s="0" t="s">
        <v>14</v>
      </c>
      <c r="B282" s="0" t="s">
        <v>3578</v>
      </c>
      <c r="C282" s="0" t="s">
        <v>3579</v>
      </c>
      <c r="D282" s="0" t="s">
        <v>3600</v>
      </c>
      <c r="E282" s="0" t="s">
        <v>3601</v>
      </c>
      <c r="F282" s="0" t="s">
        <v>2829</v>
      </c>
      <c r="G282" s="0" t="s">
        <v>3602</v>
      </c>
    </row>
    <row customHeight="1" ht="11.25">
      <c r="A283" s="0" t="s">
        <v>14</v>
      </c>
      <c r="B283" s="0" t="s">
        <v>3578</v>
      </c>
      <c r="C283" s="0" t="s">
        <v>3579</v>
      </c>
      <c r="D283" s="0" t="s">
        <v>3603</v>
      </c>
      <c r="E283" s="0" t="s">
        <v>3604</v>
      </c>
      <c r="F283" s="0" t="s">
        <v>2829</v>
      </c>
      <c r="G283" s="0" t="s">
        <v>3605</v>
      </c>
    </row>
    <row customHeight="1" ht="11.25">
      <c r="A284" s="0" t="s">
        <v>14</v>
      </c>
      <c r="B284" s="0" t="s">
        <v>3578</v>
      </c>
      <c r="C284" s="0" t="s">
        <v>3579</v>
      </c>
      <c r="D284" s="0" t="s">
        <v>3606</v>
      </c>
      <c r="E284" s="0" t="s">
        <v>3607</v>
      </c>
      <c r="F284" s="0" t="s">
        <v>2829</v>
      </c>
      <c r="G284" s="0" t="s">
        <v>3608</v>
      </c>
    </row>
    <row customHeight="1" ht="11.25">
      <c r="A285" s="0" t="s">
        <v>14</v>
      </c>
      <c r="B285" s="0" t="s">
        <v>3578</v>
      </c>
      <c r="C285" s="0" t="s">
        <v>3579</v>
      </c>
      <c r="D285" s="0" t="s">
        <v>3609</v>
      </c>
      <c r="E285" s="0" t="s">
        <v>3610</v>
      </c>
      <c r="F285" s="0" t="s">
        <v>2829</v>
      </c>
      <c r="G285" s="0" t="s">
        <v>3611</v>
      </c>
    </row>
    <row customHeight="1" ht="11.25">
      <c r="A286" s="0" t="s">
        <v>14</v>
      </c>
      <c r="B286" s="0" t="s">
        <v>3578</v>
      </c>
      <c r="C286" s="0" t="s">
        <v>3579</v>
      </c>
      <c r="D286" s="0" t="s">
        <v>3612</v>
      </c>
      <c r="E286" s="0" t="s">
        <v>3613</v>
      </c>
      <c r="F286" s="0" t="s">
        <v>2829</v>
      </c>
      <c r="G286" s="0" t="s">
        <v>3614</v>
      </c>
    </row>
    <row customHeight="1" ht="11.25">
      <c r="A287" s="0" t="s">
        <v>14</v>
      </c>
      <c r="B287" s="0" t="s">
        <v>3578</v>
      </c>
      <c r="C287" s="0" t="s">
        <v>3579</v>
      </c>
      <c r="D287" s="0" t="s">
        <v>3615</v>
      </c>
      <c r="E287" s="0" t="s">
        <v>3616</v>
      </c>
      <c r="F287" s="0" t="s">
        <v>2829</v>
      </c>
      <c r="G287" s="0" t="s">
        <v>3617</v>
      </c>
    </row>
    <row customHeight="1" ht="11.25">
      <c r="A288" s="0" t="s">
        <v>14</v>
      </c>
      <c r="B288" s="0" t="s">
        <v>3578</v>
      </c>
      <c r="C288" s="0" t="s">
        <v>3579</v>
      </c>
      <c r="D288" s="0" t="s">
        <v>3618</v>
      </c>
      <c r="E288" s="0" t="s">
        <v>3619</v>
      </c>
      <c r="F288" s="0" t="s">
        <v>2829</v>
      </c>
      <c r="G288" s="0" t="s">
        <v>3620</v>
      </c>
    </row>
    <row customHeight="1" ht="11.25">
      <c r="A289" s="0" t="s">
        <v>14</v>
      </c>
      <c r="B289" s="0" t="s">
        <v>3578</v>
      </c>
      <c r="C289" s="0" t="s">
        <v>3579</v>
      </c>
      <c r="D289" s="0" t="s">
        <v>3621</v>
      </c>
      <c r="E289" s="0" t="s">
        <v>3622</v>
      </c>
      <c r="F289" s="0" t="s">
        <v>2829</v>
      </c>
      <c r="G289" s="0" t="s">
        <v>3623</v>
      </c>
    </row>
    <row customHeight="1" ht="11.25">
      <c r="A290" s="0" t="s">
        <v>14</v>
      </c>
      <c r="B290" s="0" t="s">
        <v>3578</v>
      </c>
      <c r="C290" s="0" t="s">
        <v>3579</v>
      </c>
      <c r="D290" s="0" t="s">
        <v>3578</v>
      </c>
      <c r="E290" s="0" t="s">
        <v>3579</v>
      </c>
      <c r="F290" s="0" t="s">
        <v>2826</v>
      </c>
      <c r="G290" s="0" t="s">
        <v>3624</v>
      </c>
    </row>
    <row customHeight="1" ht="11.25">
      <c r="A291" s="0" t="s">
        <v>14</v>
      </c>
      <c r="B291" s="0" t="s">
        <v>3625</v>
      </c>
      <c r="C291" s="0" t="s">
        <v>3626</v>
      </c>
      <c r="D291" s="0" t="s">
        <v>3627</v>
      </c>
      <c r="E291" s="0" t="s">
        <v>3628</v>
      </c>
      <c r="F291" s="0" t="s">
        <v>2832</v>
      </c>
      <c r="G291" s="0" t="s">
        <v>3629</v>
      </c>
    </row>
    <row customHeight="1" ht="11.25">
      <c r="A292" s="0" t="s">
        <v>14</v>
      </c>
      <c r="B292" s="0" t="s">
        <v>3625</v>
      </c>
      <c r="C292" s="0" t="s">
        <v>3626</v>
      </c>
      <c r="D292" s="0" t="s">
        <v>3630</v>
      </c>
      <c r="E292" s="0" t="s">
        <v>3631</v>
      </c>
      <c r="F292" s="0" t="s">
        <v>2829</v>
      </c>
      <c r="G292" s="0" t="s">
        <v>3632</v>
      </c>
    </row>
    <row customHeight="1" ht="11.25">
      <c r="A293" s="0" t="s">
        <v>14</v>
      </c>
      <c r="B293" s="0" t="s">
        <v>3625</v>
      </c>
      <c r="C293" s="0" t="s">
        <v>3626</v>
      </c>
      <c r="D293" s="0" t="s">
        <v>3633</v>
      </c>
      <c r="E293" s="0" t="s">
        <v>3634</v>
      </c>
      <c r="F293" s="0" t="s">
        <v>2829</v>
      </c>
      <c r="G293" s="0" t="s">
        <v>3635</v>
      </c>
    </row>
    <row customHeight="1" ht="11.25">
      <c r="A294" s="0" t="s">
        <v>14</v>
      </c>
      <c r="B294" s="0" t="s">
        <v>3625</v>
      </c>
      <c r="C294" s="0" t="s">
        <v>3626</v>
      </c>
      <c r="D294" s="0" t="s">
        <v>3636</v>
      </c>
      <c r="E294" s="0" t="s">
        <v>3637</v>
      </c>
      <c r="F294" s="0" t="s">
        <v>2829</v>
      </c>
      <c r="G294" s="0" t="s">
        <v>3638</v>
      </c>
    </row>
    <row customHeight="1" ht="11.25">
      <c r="A295" s="0" t="s">
        <v>14</v>
      </c>
      <c r="B295" s="0" t="s">
        <v>3625</v>
      </c>
      <c r="C295" s="0" t="s">
        <v>3626</v>
      </c>
      <c r="D295" s="0" t="s">
        <v>3639</v>
      </c>
      <c r="E295" s="0" t="s">
        <v>3640</v>
      </c>
      <c r="F295" s="0" t="s">
        <v>2829</v>
      </c>
      <c r="G295" s="0" t="s">
        <v>3641</v>
      </c>
    </row>
    <row customHeight="1" ht="11.25">
      <c r="A296" s="0" t="s">
        <v>14</v>
      </c>
      <c r="B296" s="0" t="s">
        <v>3625</v>
      </c>
      <c r="C296" s="0" t="s">
        <v>3626</v>
      </c>
      <c r="D296" s="0" t="s">
        <v>3642</v>
      </c>
      <c r="E296" s="0" t="s">
        <v>3643</v>
      </c>
      <c r="F296" s="0" t="s">
        <v>2829</v>
      </c>
      <c r="G296" s="0" t="s">
        <v>3644</v>
      </c>
    </row>
    <row customHeight="1" ht="11.25">
      <c r="A297" s="0" t="s">
        <v>14</v>
      </c>
      <c r="B297" s="0" t="s">
        <v>3625</v>
      </c>
      <c r="C297" s="0" t="s">
        <v>3626</v>
      </c>
      <c r="D297" s="0" t="s">
        <v>3645</v>
      </c>
      <c r="E297" s="0" t="s">
        <v>3646</v>
      </c>
      <c r="F297" s="0" t="s">
        <v>2829</v>
      </c>
      <c r="G297" s="0" t="s">
        <v>3647</v>
      </c>
    </row>
    <row customHeight="1" ht="11.25">
      <c r="A298" s="0" t="s">
        <v>14</v>
      </c>
      <c r="B298" s="0" t="s">
        <v>3625</v>
      </c>
      <c r="C298" s="0" t="s">
        <v>3626</v>
      </c>
      <c r="D298" s="0" t="s">
        <v>3337</v>
      </c>
      <c r="E298" s="0" t="s">
        <v>3648</v>
      </c>
      <c r="F298" s="0" t="s">
        <v>2829</v>
      </c>
      <c r="G298" s="0" t="s">
        <v>3649</v>
      </c>
    </row>
    <row customHeight="1" ht="11.25">
      <c r="A299" s="0" t="s">
        <v>14</v>
      </c>
      <c r="B299" s="0" t="s">
        <v>3625</v>
      </c>
      <c r="C299" s="0" t="s">
        <v>3626</v>
      </c>
      <c r="D299" s="0" t="s">
        <v>3650</v>
      </c>
      <c r="E299" s="0" t="s">
        <v>3651</v>
      </c>
      <c r="F299" s="0" t="s">
        <v>2829</v>
      </c>
      <c r="G299" s="0" t="s">
        <v>3652</v>
      </c>
    </row>
    <row customHeight="1" ht="11.25">
      <c r="A300" s="0" t="s">
        <v>14</v>
      </c>
      <c r="B300" s="0" t="s">
        <v>3625</v>
      </c>
      <c r="C300" s="0" t="s">
        <v>3626</v>
      </c>
      <c r="D300" s="0" t="s">
        <v>3653</v>
      </c>
      <c r="E300" s="0" t="s">
        <v>3654</v>
      </c>
      <c r="F300" s="0" t="s">
        <v>2829</v>
      </c>
      <c r="G300" s="0" t="s">
        <v>3655</v>
      </c>
    </row>
    <row customHeight="1" ht="11.25">
      <c r="A301" s="0" t="s">
        <v>14</v>
      </c>
      <c r="B301" s="0" t="s">
        <v>3625</v>
      </c>
      <c r="C301" s="0" t="s">
        <v>3626</v>
      </c>
      <c r="D301" s="0" t="s">
        <v>3656</v>
      </c>
      <c r="E301" s="0" t="s">
        <v>3657</v>
      </c>
      <c r="F301" s="0" t="s">
        <v>2829</v>
      </c>
      <c r="G301" s="0" t="s">
        <v>3658</v>
      </c>
    </row>
    <row customHeight="1" ht="11.25">
      <c r="A302" s="0" t="s">
        <v>14</v>
      </c>
      <c r="B302" s="0" t="s">
        <v>3625</v>
      </c>
      <c r="C302" s="0" t="s">
        <v>3626</v>
      </c>
      <c r="D302" s="0" t="s">
        <v>3659</v>
      </c>
      <c r="E302" s="0" t="s">
        <v>3660</v>
      </c>
      <c r="F302" s="0" t="s">
        <v>2829</v>
      </c>
      <c r="G302" s="0" t="s">
        <v>3661</v>
      </c>
    </row>
    <row customHeight="1" ht="11.25">
      <c r="A303" s="0" t="s">
        <v>14</v>
      </c>
      <c r="B303" s="0" t="s">
        <v>3625</v>
      </c>
      <c r="C303" s="0" t="s">
        <v>3626</v>
      </c>
      <c r="D303" s="0" t="s">
        <v>3662</v>
      </c>
      <c r="E303" s="0" t="s">
        <v>3663</v>
      </c>
      <c r="F303" s="0" t="s">
        <v>2829</v>
      </c>
      <c r="G303" s="0" t="s">
        <v>3664</v>
      </c>
    </row>
    <row customHeight="1" ht="11.25">
      <c r="A304" s="0" t="s">
        <v>14</v>
      </c>
      <c r="B304" s="0" t="s">
        <v>3625</v>
      </c>
      <c r="C304" s="0" t="s">
        <v>3626</v>
      </c>
      <c r="D304" s="0" t="s">
        <v>3665</v>
      </c>
      <c r="E304" s="0" t="s">
        <v>3666</v>
      </c>
      <c r="F304" s="0" t="s">
        <v>2829</v>
      </c>
      <c r="G304" s="0" t="s">
        <v>3667</v>
      </c>
    </row>
    <row customHeight="1" ht="11.25">
      <c r="A305" s="0" t="s">
        <v>14</v>
      </c>
      <c r="B305" s="0" t="s">
        <v>3625</v>
      </c>
      <c r="C305" s="0" t="s">
        <v>3626</v>
      </c>
      <c r="D305" s="0" t="s">
        <v>3625</v>
      </c>
      <c r="E305" s="0" t="s">
        <v>3626</v>
      </c>
      <c r="F305" s="0" t="s">
        <v>2826</v>
      </c>
      <c r="G305" s="0" t="s">
        <v>3668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BFFC8-061A-D38B-1524-7856F32FCFD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4" width="9.140625"/>
    <col min="2" max="2" style="4904" width="84.28125" customWidth="1"/>
    <col min="3" max="3" style="4904" width="9.140625"/>
  </cols>
  <sheetData>
    <row customHeight="1" ht="11.25">
      <c r="A1" s="841" t="s">
        <v>3714</v>
      </c>
      <c r="B1" s="841" t="s">
        <v>3715</v>
      </c>
      <c r="C1" s="841" t="s">
        <v>1164</v>
      </c>
    </row>
    <row customHeight="1" ht="11.25">
      <c r="A2" s="841">
        <v>4189678</v>
      </c>
      <c r="B2" s="841" t="s">
        <v>3716</v>
      </c>
      <c r="C2" s="841" t="s">
        <v>3717</v>
      </c>
    </row>
    <row customHeight="1" ht="11.25">
      <c r="A3" s="841">
        <v>4190415</v>
      </c>
      <c r="B3" s="841" t="s">
        <v>3718</v>
      </c>
      <c r="C3" s="841"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79B2A-A444-C67A-955F-B721E40C4A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8" width="38.421875" customWidth="1"/>
    <col min="2" max="5" style="4908" width="9.140625"/>
  </cols>
  <sheetData>
    <row customHeight="1" ht="15">
      <c r="A1" s="149" t="s">
        <v>3719</v>
      </c>
      <c r="B1" s="149" t="s">
        <v>3720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A59A8-FAC7-CBA4-78ED-EC405CE198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3721</v>
      </c>
      <c r="B1" s="0" t="b">
        <v>1</v>
      </c>
    </row>
    <row customHeight="1" ht="11.25">
      <c r="A2" s="0" t="s">
        <v>3722</v>
      </c>
      <c r="B2" s="0" t="b">
        <v>0</v>
      </c>
    </row>
    <row customHeight="1" ht="11.25">
      <c r="A3" s="0" t="s">
        <v>3723</v>
      </c>
      <c r="B3" s="0" t="b">
        <v>0</v>
      </c>
    </row>
    <row customHeight="1" ht="11.25">
      <c r="A4" s="0" t="s">
        <v>3724</v>
      </c>
      <c r="B4" s="0" t="b">
        <v>1</v>
      </c>
    </row>
    <row customHeight="1" ht="11.25">
      <c r="A5" s="0" t="s">
        <v>3725</v>
      </c>
      <c r="B5" s="0" t="b">
        <v>0</v>
      </c>
    </row>
    <row customHeight="1" ht="11.25">
      <c r="A6" s="0" t="s">
        <v>3726</v>
      </c>
      <c r="B6" s="0" t="b">
        <v>0</v>
      </c>
    </row>
    <row customHeight="1" ht="11.25">
      <c r="A7" s="0" t="s">
        <v>3727</v>
      </c>
      <c r="B7" s="0" t="b">
        <v>0</v>
      </c>
    </row>
    <row customHeight="1" ht="11.25">
      <c r="A8" s="0" t="s">
        <v>3728</v>
      </c>
      <c r="B8" s="0" t="b">
        <v>0</v>
      </c>
    </row>
    <row customHeight="1" ht="11.25">
      <c r="A9" s="0" t="s">
        <v>3729</v>
      </c>
      <c r="B9" s="0" t="b">
        <v>1</v>
      </c>
    </row>
    <row customHeight="1" ht="11.25">
      <c r="A10" s="0" t="s">
        <v>3730</v>
      </c>
      <c r="B10" s="0" t="b">
        <v>0</v>
      </c>
    </row>
    <row customHeight="1" ht="11.25">
      <c r="A11" s="0" t="s">
        <v>3731</v>
      </c>
      <c r="B11" s="0" t="b">
        <v>0</v>
      </c>
    </row>
    <row customHeight="1" ht="11.25">
      <c r="A12" s="0" t="s">
        <v>3732</v>
      </c>
      <c r="B12" s="0" t="b">
        <v>0</v>
      </c>
    </row>
    <row customHeight="1" ht="11.25">
      <c r="A13" s="0" t="s">
        <v>3733</v>
      </c>
      <c r="B13" s="0" t="b">
        <v>0</v>
      </c>
    </row>
    <row customHeight="1" ht="11.25">
      <c r="A14" s="0" t="s">
        <v>3734</v>
      </c>
      <c r="B14" s="0" t="b">
        <v>0</v>
      </c>
    </row>
    <row customHeight="1" ht="11.25">
      <c r="A15" s="0" t="s">
        <v>3735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16C7F-FF38-0435-689D-0326745F3B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1F875-00E3-EE97-0852-18E366793E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6" width="36.28125" customWidth="1"/>
    <col min="2" max="2" style="4886" width="21.140625" customWidth="1"/>
  </cols>
  <sheetData>
    <row customHeight="1" ht="11.25">
      <c r="A1" s="52" t="s">
        <v>3736</v>
      </c>
      <c r="B1" s="52" t="s">
        <v>3737</v>
      </c>
    </row>
    <row customHeight="1" ht="11.25">
      <c r="A2" s="48" t="s">
        <v>3738</v>
      </c>
      <c r="B2" s="48" t="s">
        <v>3739</v>
      </c>
    </row>
    <row customHeight="1" ht="11.25">
      <c r="A3" s="48" t="s">
        <v>3740</v>
      </c>
      <c r="B3" s="48" t="s">
        <v>3741</v>
      </c>
    </row>
    <row customHeight="1" ht="11.25">
      <c r="A4" s="48" t="s">
        <v>3742</v>
      </c>
      <c r="B4" s="48" t="s">
        <v>3743</v>
      </c>
    </row>
    <row customHeight="1" ht="11.25">
      <c r="A5" s="48" t="s">
        <v>3744</v>
      </c>
      <c r="B5" s="48" t="s">
        <v>3745</v>
      </c>
    </row>
    <row customHeight="1" ht="11.25">
      <c r="A6" s="48" t="s">
        <v>3746</v>
      </c>
      <c r="B6" s="48" t="s">
        <v>3747</v>
      </c>
    </row>
    <row customHeight="1" ht="11.25">
      <c r="A7" s="48" t="s">
        <v>3748</v>
      </c>
      <c r="B7" s="48" t="s">
        <v>3749</v>
      </c>
    </row>
    <row customHeight="1" ht="11.25">
      <c r="A8" s="48" t="s">
        <v>3750</v>
      </c>
      <c r="B8" s="48" t="s">
        <v>3751</v>
      </c>
    </row>
    <row customHeight="1" ht="11.25">
      <c r="A9" s="48" t="s">
        <v>3752</v>
      </c>
      <c r="B9" s="48" t="s">
        <v>3753</v>
      </c>
    </row>
    <row customHeight="1" ht="11.25">
      <c r="A10" s="48" t="s">
        <v>3754</v>
      </c>
      <c r="B10" s="48" t="s">
        <v>3755</v>
      </c>
    </row>
    <row customHeight="1" ht="11.25">
      <c r="A11" s="48" t="s">
        <v>3756</v>
      </c>
      <c r="B11" s="48" t="s">
        <v>3757</v>
      </c>
    </row>
    <row customHeight="1" ht="11.25">
      <c r="A12" s="48" t="s">
        <v>3758</v>
      </c>
      <c r="B12" s="48" t="s">
        <v>3759</v>
      </c>
    </row>
    <row customHeight="1" ht="11.25">
      <c r="A13" s="48" t="s">
        <v>3760</v>
      </c>
      <c r="B13" s="48" t="s">
        <v>3761</v>
      </c>
    </row>
    <row customHeight="1" ht="11.25">
      <c r="A14" s="48" t="s">
        <v>3762</v>
      </c>
      <c r="B14" s="48" t="s">
        <v>3763</v>
      </c>
    </row>
    <row customHeight="1" ht="11.25">
      <c r="A15" s="48" t="s">
        <v>3764</v>
      </c>
      <c r="B15" s="48" t="s">
        <v>3765</v>
      </c>
    </row>
    <row customHeight="1" ht="11.25">
      <c r="A16" s="48" t="s">
        <v>3766</v>
      </c>
      <c r="B16" s="48" t="s">
        <v>3767</v>
      </c>
    </row>
    <row customHeight="1" ht="11.25">
      <c r="A17" s="48" t="s">
        <v>3768</v>
      </c>
      <c r="B17" s="48" t="s">
        <v>3769</v>
      </c>
    </row>
    <row customHeight="1" ht="11.25">
      <c r="A18" s="48" t="s">
        <v>3770</v>
      </c>
      <c r="B18" s="48" t="s">
        <v>3771</v>
      </c>
    </row>
    <row customHeight="1" ht="11.25">
      <c r="A19" s="48" t="s">
        <v>3772</v>
      </c>
      <c r="B19" s="48" t="s">
        <v>3773</v>
      </c>
    </row>
    <row customHeight="1" ht="11.25">
      <c r="A20" s="48" t="s">
        <v>3774</v>
      </c>
      <c r="B20" s="48" t="s">
        <v>3775</v>
      </c>
    </row>
    <row customHeight="1" ht="11.25">
      <c r="A21" s="48" t="s">
        <v>3776</v>
      </c>
      <c r="B21" s="48" t="s">
        <v>3777</v>
      </c>
    </row>
    <row customHeight="1" ht="11.25">
      <c r="A22" s="48" t="s">
        <v>3778</v>
      </c>
      <c r="B22" s="48" t="s">
        <v>3779</v>
      </c>
    </row>
    <row customHeight="1" ht="11.25">
      <c r="A23" s="48" t="s">
        <v>3780</v>
      </c>
      <c r="B23" s="48" t="s">
        <v>3781</v>
      </c>
    </row>
    <row customHeight="1" ht="11.25">
      <c r="A24" s="48" t="s">
        <v>3782</v>
      </c>
      <c r="B24" s="48" t="s">
        <v>3783</v>
      </c>
    </row>
    <row customHeight="1" ht="11.25">
      <c r="A25" s="48" t="s">
        <v>3784</v>
      </c>
      <c r="B25" s="48" t="s">
        <v>3785</v>
      </c>
    </row>
    <row customHeight="1" ht="11.25">
      <c r="A26" s="48" t="s">
        <v>3786</v>
      </c>
      <c r="B26" s="48" t="s">
        <v>3787</v>
      </c>
    </row>
    <row customHeight="1" ht="11.25">
      <c r="A27" s="48" t="s">
        <v>3788</v>
      </c>
      <c r="B27" s="48" t="s">
        <v>3789</v>
      </c>
    </row>
    <row customHeight="1" ht="11.25">
      <c r="A28" s="48" t="s">
        <v>3790</v>
      </c>
      <c r="B28" s="48" t="s">
        <v>3791</v>
      </c>
    </row>
    <row customHeight="1" ht="11.25">
      <c r="A29" s="48" t="s">
        <v>3792</v>
      </c>
      <c r="B29" s="48" t="s">
        <v>3793</v>
      </c>
    </row>
    <row customHeight="1" ht="11.25">
      <c r="A30" s="48" t="s">
        <v>3794</v>
      </c>
      <c r="B30" s="48" t="s">
        <v>3795</v>
      </c>
    </row>
    <row customHeight="1" ht="11.25">
      <c r="A31" s="48" t="s">
        <v>3796</v>
      </c>
      <c r="B31" s="48" t="s">
        <v>3797</v>
      </c>
    </row>
    <row customHeight="1" ht="11.25">
      <c r="A32" s="48" t="s">
        <v>3798</v>
      </c>
      <c r="B32" s="48" t="s">
        <v>3799</v>
      </c>
    </row>
    <row customHeight="1" ht="11.25">
      <c r="A33" s="48" t="s">
        <v>3800</v>
      </c>
      <c r="B33" s="48" t="s">
        <v>3801</v>
      </c>
    </row>
    <row customHeight="1" ht="11.25">
      <c r="A34" s="48" t="s">
        <v>3802</v>
      </c>
      <c r="B34" s="48" t="s">
        <v>3803</v>
      </c>
    </row>
    <row customHeight="1" ht="11.25">
      <c r="A35" s="48" t="s">
        <v>3804</v>
      </c>
      <c r="B35" s="48" t="s">
        <v>3805</v>
      </c>
    </row>
    <row customHeight="1" ht="11.25">
      <c r="A36" s="48" t="s">
        <v>3806</v>
      </c>
      <c r="B36" s="48" t="s">
        <v>3807</v>
      </c>
    </row>
    <row customHeight="1" ht="11.25">
      <c r="A37" s="48" t="s">
        <v>3808</v>
      </c>
      <c r="B37" s="48" t="s">
        <v>3809</v>
      </c>
    </row>
    <row customHeight="1" ht="11.25">
      <c r="A38" s="48" t="s">
        <v>3810</v>
      </c>
      <c r="B38" s="48" t="s">
        <v>3811</v>
      </c>
    </row>
    <row customHeight="1" ht="11.25">
      <c r="A39" s="48" t="s">
        <v>3812</v>
      </c>
      <c r="B39" s="48" t="s">
        <v>3813</v>
      </c>
    </row>
    <row customHeight="1" ht="11.25">
      <c r="A40" s="48" t="s">
        <v>3814</v>
      </c>
      <c r="B40" s="48" t="s">
        <v>3815</v>
      </c>
    </row>
    <row customHeight="1" ht="11.25">
      <c r="A41" s="48" t="s">
        <v>3816</v>
      </c>
      <c r="B41" s="48" t="s">
        <v>3817</v>
      </c>
    </row>
    <row customHeight="1" ht="11.25">
      <c r="A42" s="48" t="s">
        <v>3818</v>
      </c>
      <c r="B42" s="48" t="s">
        <v>3819</v>
      </c>
    </row>
    <row customHeight="1" ht="11.25">
      <c r="A43" s="48" t="s">
        <v>3820</v>
      </c>
      <c r="B43" s="48" t="s">
        <v>3821</v>
      </c>
    </row>
    <row customHeight="1" ht="11.25">
      <c r="A44" s="48" t="s">
        <v>3822</v>
      </c>
      <c r="B44" s="48" t="s">
        <v>3823</v>
      </c>
    </row>
    <row customHeight="1" ht="11.25">
      <c r="A45" s="48" t="s">
        <v>3824</v>
      </c>
      <c r="B45" s="48" t="s">
        <v>3825</v>
      </c>
    </row>
    <row customHeight="1" ht="11.25">
      <c r="A46" s="48" t="s">
        <v>3826</v>
      </c>
      <c r="B46" s="48" t="s">
        <v>3827</v>
      </c>
    </row>
    <row customHeight="1" ht="11.25">
      <c r="A47" s="48" t="s">
        <v>3828</v>
      </c>
      <c r="B47" s="48" t="s">
        <v>3829</v>
      </c>
    </row>
    <row customHeight="1" ht="11.25">
      <c r="A48" s="48" t="s">
        <v>3830</v>
      </c>
      <c r="B48" s="48" t="s">
        <v>3831</v>
      </c>
    </row>
    <row customHeight="1" ht="11.25">
      <c r="A49" s="48" t="s">
        <v>3832</v>
      </c>
      <c r="B49" s="48" t="s">
        <v>3833</v>
      </c>
    </row>
    <row customHeight="1" ht="11.25">
      <c r="A50" s="48" t="s">
        <v>3834</v>
      </c>
      <c r="B50" s="48" t="s">
        <v>3835</v>
      </c>
    </row>
    <row customHeight="1" ht="11.25">
      <c r="A51" s="48" t="s">
        <v>3836</v>
      </c>
      <c r="B51" s="48" t="s">
        <v>3837</v>
      </c>
    </row>
    <row customHeight="1" ht="11.25">
      <c r="A52" s="48" t="s">
        <v>3838</v>
      </c>
      <c r="B52" s="48" t="s">
        <v>3839</v>
      </c>
    </row>
    <row customHeight="1" ht="11.25">
      <c r="A53" s="48" t="s">
        <v>3840</v>
      </c>
      <c r="B53" s="48" t="s">
        <v>3841</v>
      </c>
    </row>
    <row customHeight="1" ht="11.25">
      <c r="A54" s="48" t="s">
        <v>3842</v>
      </c>
      <c r="B54" s="48" t="s">
        <v>3843</v>
      </c>
    </row>
    <row customHeight="1" ht="11.25">
      <c r="A55" s="48" t="s">
        <v>3844</v>
      </c>
      <c r="B55" s="48" t="s">
        <v>3845</v>
      </c>
    </row>
    <row customHeight="1" ht="11.25">
      <c r="A56" s="48" t="s">
        <v>3846</v>
      </c>
      <c r="B56" s="48" t="s">
        <v>3847</v>
      </c>
    </row>
    <row customHeight="1" ht="11.25">
      <c r="A57" s="48" t="s">
        <v>3848</v>
      </c>
      <c r="B57" s="48" t="s">
        <v>3849</v>
      </c>
    </row>
    <row customHeight="1" ht="11.25">
      <c r="A58" s="48" t="s">
        <v>3850</v>
      </c>
      <c r="B58" s="48" t="s">
        <v>3851</v>
      </c>
    </row>
    <row customHeight="1" ht="11.25">
      <c r="A59" s="48" t="s">
        <v>3852</v>
      </c>
      <c r="B59" s="48" t="s">
        <v>3853</v>
      </c>
    </row>
    <row customHeight="1" ht="11.25">
      <c r="A60" s="48" t="s">
        <v>3854</v>
      </c>
      <c r="B60" s="48" t="s">
        <v>3855</v>
      </c>
    </row>
    <row customHeight="1" ht="11.25">
      <c r="A61" s="48"/>
      <c r="B61" s="48" t="s">
        <v>3856</v>
      </c>
    </row>
    <row customHeight="1" ht="11.25">
      <c r="A62" s="48"/>
      <c r="B62" s="48" t="s">
        <v>3857</v>
      </c>
    </row>
    <row customHeight="1" ht="11.25">
      <c r="A63" s="48"/>
      <c r="B63" s="48" t="s">
        <v>3858</v>
      </c>
    </row>
    <row customHeight="1" ht="11.25">
      <c r="A64" s="48"/>
      <c r="B64" s="48" t="s">
        <v>3859</v>
      </c>
    </row>
    <row customHeight="1" ht="11.25">
      <c r="A65" s="48"/>
      <c r="B65" s="48" t="s">
        <v>3860</v>
      </c>
    </row>
    <row customHeight="1" ht="11.25">
      <c r="A66" s="48"/>
      <c r="B66" s="48" t="s">
        <v>3861</v>
      </c>
    </row>
    <row customHeight="1" ht="11.25">
      <c r="A67" s="48"/>
      <c r="B67" s="48" t="s">
        <v>3862</v>
      </c>
    </row>
    <row customHeight="1" ht="11.25">
      <c r="A68" s="48"/>
      <c r="B68" s="48" t="s">
        <v>3863</v>
      </c>
    </row>
    <row customHeight="1" ht="11.25">
      <c r="A69" s="48"/>
      <c r="B69" s="48" t="s">
        <v>3864</v>
      </c>
    </row>
    <row customHeight="1" ht="11.25">
      <c r="A70" s="48"/>
      <c r="B70" s="48" t="s">
        <v>3865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83D8B-3595-EAEC-EC81-CB083B35A4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3866</v>
      </c>
    </row>
    <row customHeight="1" ht="90">
      <c r="B2" s="79" t="s">
        <v>3867</v>
      </c>
    </row>
    <row customHeight="1" ht="67.5">
      <c r="B3" s="79" t="s">
        <v>3868</v>
      </c>
    </row>
    <row customHeight="1" ht="33.75">
      <c r="B4" s="79" t="s">
        <v>3869</v>
      </c>
    </row>
    <row customHeight="1" ht="11.25">
      <c r="B5" s="79" t="s">
        <v>3870</v>
      </c>
    </row>
    <row customHeight="1" ht="22.5">
      <c r="B6" s="79" t="s">
        <v>3871</v>
      </c>
    </row>
    <row customHeight="1" ht="22.5">
      <c r="B7" s="79" t="s">
        <v>3872</v>
      </c>
    </row>
    <row customHeight="1" ht="22.5">
      <c r="B8" s="79" t="s">
        <v>3873</v>
      </c>
    </row>
    <row customHeight="1" ht="22.5">
      <c r="B9" s="79" t="s">
        <v>3874</v>
      </c>
    </row>
    <row customHeight="1" ht="56.25">
      <c r="B10" s="79" t="s">
        <v>3875</v>
      </c>
    </row>
    <row customHeight="1" ht="12.75">
      <c r="B11" s="145" t="s">
        <v>3876</v>
      </c>
    </row>
    <row customHeight="1" ht="11.25">
      <c r="B12" s="78" t="s">
        <v>3877</v>
      </c>
    </row>
    <row customHeight="1" ht="22.5">
      <c r="B13" s="79" t="s">
        <v>3878</v>
      </c>
    </row>
    <row customHeight="1" ht="67.5">
      <c r="B14" s="79" t="s">
        <v>3879</v>
      </c>
    </row>
    <row customHeight="1" ht="22.5">
      <c r="B15" s="79" t="s">
        <v>3880</v>
      </c>
    </row>
    <row customHeight="1" ht="11.25">
      <c r="B16" s="78" t="s">
        <v>3881</v>
      </c>
      <c r="D16" s="86"/>
    </row>
    <row customHeight="1" ht="33.75">
      <c r="B17" s="79" t="s">
        <v>3882</v>
      </c>
    </row>
    <row customHeight="1" ht="33.75">
      <c r="B18" s="79" t="s">
        <v>3883</v>
      </c>
    </row>
    <row customHeight="1" ht="11.25">
      <c r="B19" s="79" t="s">
        <v>3884</v>
      </c>
    </row>
    <row customHeight="1" ht="33.75">
      <c r="B20" s="79" t="s">
        <v>3885</v>
      </c>
    </row>
    <row customHeight="1" ht="11.25">
      <c r="B21" s="78" t="s">
        <v>3886</v>
      </c>
    </row>
    <row customHeight="1" ht="11.25">
      <c r="B22" s="79" t="s">
        <v>3887</v>
      </c>
    </row>
    <row r="24" customHeight="1" ht="22.5">
      <c r="B24" s="147" t="s">
        <v>3888</v>
      </c>
    </row>
    <row r="26" customHeight="1" ht="11.25">
      <c r="B26" s="78" t="s">
        <v>3889</v>
      </c>
    </row>
    <row customHeight="1" ht="22.5">
      <c r="B27" s="146" t="s">
        <v>387</v>
      </c>
    </row>
    <row customHeight="1" ht="56.25">
      <c r="B28" s="146" t="s">
        <v>3890</v>
      </c>
    </row>
    <row customHeight="1" ht="11.25">
      <c r="B29" s="196" t="s">
        <v>3891</v>
      </c>
    </row>
    <row customHeight="1" ht="22.5">
      <c r="B30" s="146" t="s">
        <v>3892</v>
      </c>
    </row>
    <row r="32" customHeight="1" ht="11.25">
      <c r="A32" s="174"/>
      <c r="B32" s="175" t="s">
        <v>3893</v>
      </c>
    </row>
    <row customHeight="1" ht="14.25">
      <c r="A33" s="176">
        <v>1</v>
      </c>
      <c r="B33" s="177" t="s">
        <v>3894</v>
      </c>
    </row>
    <row customHeight="1" ht="14.25">
      <c r="A34" s="176">
        <v>2</v>
      </c>
      <c r="B34" s="177" t="s">
        <v>3895</v>
      </c>
    </row>
    <row customHeight="1" ht="11.25">
      <c r="B35" s="175" t="s">
        <v>3896</v>
      </c>
    </row>
    <row customHeight="1" ht="11.25">
      <c r="B36" s="177" t="s">
        <v>3897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